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065" windowHeight="12705" tabRatio="754" activeTab="0"/>
  </bookViews>
  <sheets>
    <sheet name="fiche de poste page 1 et 2" sheetId="1" r:id="rId1"/>
    <sheet name="fiche  poste compétences page 3" sheetId="2" r:id="rId2"/>
    <sheet name="Fiche de poste page 4" sheetId="3" r:id="rId3"/>
    <sheet name="Support entretien p1;2;3" sheetId="4" r:id="rId4"/>
    <sheet name="support entretien compétence p4" sheetId="5" r:id="rId5"/>
    <sheet name="bilan entretien" sheetId="6" r:id="rId6"/>
    <sheet name="Compte Rendu Entretien P1 " sheetId="7" r:id="rId7"/>
    <sheet name="Compte Rendu Entretien P2" sheetId="8" r:id="rId8"/>
    <sheet name="plan de formation" sheetId="9" r:id="rId9"/>
  </sheets>
  <definedNames>
    <definedName name="_xlnm.Print_Area" localSheetId="0">'fiche de poste page 1 et 2'!$A$1:$E$138</definedName>
    <definedName name="_xlnm.Print_Area" localSheetId="3">'Support entretien p1;2;3'!$A$1:$L$102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40" authorId="0">
      <text>
        <r>
          <rPr>
            <b/>
            <sz val="8"/>
            <rFont val="Tahoma"/>
            <family val="2"/>
          </rPr>
          <t xml:space="preserve">  Coefficient d'importance: 
3: tres important - 
2: moins important.
1: coefficient par defaut:1
A modifier à l'aide du  menu déroulant</t>
        </r>
      </text>
    </comment>
    <comment ref="E68" authorId="0">
      <text>
        <r>
          <rPr>
            <b/>
            <sz val="8"/>
            <rFont val="Tahoma"/>
            <family val="2"/>
          </rPr>
          <t xml:space="preserve">  Coéficient d'importance: 
3: tres important - 
1: moins important.
coeficient par defaut:1
A modifier à l'aide du  menu déroulant</t>
        </r>
      </text>
    </comment>
    <comment ref="C20" authorId="0">
      <text>
        <r>
          <rPr>
            <b/>
            <sz val="11"/>
            <rFont val="Tahoma"/>
            <family val="2"/>
          </rPr>
          <t>N+1</t>
        </r>
      </text>
    </comment>
    <comment ref="C23" authorId="0">
      <text>
        <r>
          <rPr>
            <b/>
            <sz val="12"/>
            <rFont val="Tahoma"/>
            <family val="2"/>
          </rPr>
          <t>Définir le service et le pôle auquel ce poste est rattaché</t>
        </r>
      </text>
    </comment>
    <comment ref="C28" authorId="0">
      <text>
        <r>
          <rPr>
            <b/>
            <sz val="12"/>
            <rFont val="Tahoma"/>
            <family val="2"/>
          </rPr>
          <t xml:space="preserve">  La mission permet de définir la finalité du poste: 
A quoi sert-il?
 On ne parle pas des activités à réaliser 
Le poste permet de …..</t>
        </r>
      </text>
    </comment>
    <comment ref="C69" authorId="0">
      <text>
        <r>
          <rPr>
            <b/>
            <sz val="12"/>
            <rFont val="Tahoma"/>
            <family val="2"/>
          </rPr>
          <t xml:space="preserve">  2 types d'activités:
* Celles qui sont récurentes: 
ce qui doit être fait pour la bonne réalisation du poste
* Celles qui sont liées aux objectifs</t>
        </r>
      </text>
    </comment>
    <comment ref="D69" authorId="0">
      <text>
        <r>
          <rPr>
            <b/>
            <sz val="12"/>
            <rFont val="Tahoma"/>
            <family val="2"/>
          </rPr>
          <t xml:space="preserve">  Définir l'importance de chacune des activités en %.
Ce n'est pas aux agents de définir ce qui prioritaire ou important mais à l'encadrement afin de répondre aux besoins du service</t>
        </r>
      </text>
    </comment>
    <comment ref="C91" authorId="0">
      <text>
        <r>
          <rPr>
            <b/>
            <sz val="12"/>
            <rFont val="Tahoma"/>
            <family val="2"/>
          </rPr>
          <t xml:space="preserve">  Ces activités ne sont pas liées au poste mais elles sont nécessaires pour la continuité de service</t>
        </r>
      </text>
    </comment>
    <comment ref="C118" authorId="0">
      <text>
        <r>
          <rPr>
            <b/>
            <sz val="12"/>
            <rFont val="Tahoma"/>
            <family val="2"/>
          </rPr>
          <t xml:space="preserve"> Définir les ressources à ce poste
* Effectif (volume de temps nécessaire donc de poste)
* Moyens, équipements disponibles pour réaliser l'activité
* Egalement les règles et les procédures que l'on doit respecter à ce poste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10" authorId="0">
      <text>
        <r>
          <rPr>
            <b/>
            <sz val="12"/>
            <rFont val="Tahoma"/>
            <family val="2"/>
          </rPr>
          <t xml:space="preserve">  Définir les compétences nécéssaires pour pouvoir réaliser les activités. 
Chaque activité nécessite des compétences</t>
        </r>
      </text>
    </comment>
    <comment ref="B10" authorId="0">
      <text>
        <r>
          <rPr>
            <b/>
            <sz val="11"/>
            <rFont val="Tahoma"/>
            <family val="2"/>
          </rPr>
          <t xml:space="preserve">  4 niveaux de compétence ( on ne parle pas des compétences des agents mais de celles qui sont nécessaires)
Base: premier niveau de compétence - le minimum à connaître pour réaliser l'activité
Autonomie:niveau de compétences pour pouvoir réaliser l'activité de manière autonome
Maitrise: "on peut me passer une commande sur cette compétence et je vais pouvoir réaliser l"activité associée"
Expertise: compétences "ressources", en capacité de former d'autres personnes sur cette compétences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C42" authorId="0">
      <text>
        <r>
          <rPr>
            <b/>
            <sz val="10"/>
            <rFont val="Tahoma"/>
            <family val="2"/>
          </rPr>
          <t xml:space="preserve"> Cocher la case en fonction des risques liés au poste</t>
        </r>
      </text>
    </comment>
    <comment ref="C29" authorId="0">
      <text>
        <r>
          <rPr>
            <b/>
            <sz val="11"/>
            <rFont val="Tahoma"/>
            <family val="2"/>
          </rPr>
          <t xml:space="preserve"> Mentionner les formations et les diplomes obligatoires pour occuper ce poste</t>
        </r>
      </text>
    </comment>
    <comment ref="C6" authorId="0">
      <text>
        <r>
          <rPr>
            <b/>
            <sz val="12"/>
            <rFont val="Tahoma"/>
            <family val="2"/>
          </rPr>
          <t xml:space="preserve"> A ce poste définir les relations professionnelles avec les autres services de la collectivité (internes) et avec d'autres organismes ou entrepises (externes)</t>
        </r>
      </text>
    </comment>
    <comment ref="C22" authorId="0">
      <text>
        <r>
          <rPr>
            <b/>
            <sz val="14"/>
            <rFont val="Tahoma"/>
            <family val="2"/>
          </rPr>
          <t xml:space="preserve">  Présenter les rythmes de travail - horaires - déroulement des journées - astreintes …..</t>
        </r>
      </text>
    </comment>
    <comment ref="C36" authorId="0">
      <text>
        <r>
          <rPr>
            <b/>
            <sz val="12"/>
            <rFont val="Tahoma"/>
            <family val="2"/>
          </rPr>
          <t xml:space="preserve"> Quelle est la catégorie nécesssaire pour ce poste. On ne parle pas du grade de ou des agents qui occupent le poste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H21" authorId="0">
      <text>
        <r>
          <rPr>
            <b/>
            <sz val="11"/>
            <rFont val="Tahoma"/>
            <family val="2"/>
          </rPr>
          <t xml:space="preserve">  La colonne NE ( non évaluable) est à remplir si l'agent n'est pas à l'origine de la non atteinte de l'objectif</t>
        </r>
      </text>
    </comment>
    <comment ref="D21" authorId="0">
      <text>
        <r>
          <rPr>
            <b/>
            <sz val="10"/>
            <rFont val="Tahoma"/>
            <family val="2"/>
          </rPr>
          <t xml:space="preserve"> Apporter une appréciation sur l'atteinte de l'objectif: complètement atteint</t>
        </r>
      </text>
    </comment>
    <comment ref="E21" authorId="0">
      <text>
        <r>
          <rPr>
            <b/>
            <sz val="10"/>
            <rFont val="Tahoma"/>
            <family val="2"/>
          </rPr>
          <t xml:space="preserve">  Apporter une appréciation sur l'atteinte de l'objectif: partiellement atteint</t>
        </r>
      </text>
    </comment>
    <comment ref="F21" authorId="0">
      <text>
        <r>
          <rPr>
            <b/>
            <sz val="10"/>
            <rFont val="Tahoma"/>
            <family val="2"/>
          </rPr>
          <t xml:space="preserve">  Apporter une appréciation sur l'atteinte de l'objectif: insuffisament atteint</t>
        </r>
      </text>
    </comment>
    <comment ref="G21" authorId="0">
      <text>
        <r>
          <rPr>
            <b/>
            <sz val="10"/>
            <rFont val="Tahoma"/>
            <family val="2"/>
          </rPr>
          <t xml:space="preserve">  Apporter une appréciation sur l'atteinte de l'objectif: non atteint</t>
        </r>
      </text>
    </comment>
    <comment ref="D30" authorId="0">
      <text>
        <r>
          <rPr>
            <b/>
            <sz val="11"/>
            <rFont val="Tahoma"/>
            <family val="2"/>
          </rPr>
          <t xml:space="preserve"> Synthèse de l'appréciation sur l'atteinte des objectifs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 Coefficient d'importance: 
3 tres important - 
2 moins important.
1 coefficient par defaut
</t>
        </r>
      </text>
    </comment>
    <comment ref="D45" authorId="0">
      <text>
        <r>
          <rPr>
            <b/>
            <sz val="8"/>
            <rFont val="Tahoma"/>
            <family val="2"/>
          </rPr>
          <t xml:space="preserve"> Coefficient d'importance: 
3 tres important - 
2 moins important.
1 coefficient par defaut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F9" authorId="0">
      <text>
        <r>
          <rPr>
            <b/>
            <sz val="11"/>
            <rFont val="Tahoma"/>
            <family val="2"/>
          </rPr>
          <t xml:space="preserve">  Positionner les compétences de l'agent (écart possible avec les compétences nécessaires - tableau faisant ressortir les besoins de formation)</t>
        </r>
      </text>
    </comment>
    <comment ref="A9" authorId="0">
      <text>
        <r>
          <rPr>
            <b/>
            <sz val="12"/>
            <rFont val="Tahoma"/>
            <family val="2"/>
          </rPr>
          <t xml:space="preserve"> Compétences pré-remplies lors de la rédaction de la fiche de poste</t>
        </r>
      </text>
    </comment>
    <comment ref="C9" authorId="0">
      <text>
        <r>
          <rPr>
            <b/>
            <sz val="11"/>
            <rFont val="Tahoma"/>
            <family val="2"/>
          </rPr>
          <t xml:space="preserve">  Niveau pré-rempli lors de la rédaction de la fiche de poste, positionnant le niveau de chaque compétence nécessaire pour réaliser l'activité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C17" authorId="0">
      <text>
        <r>
          <rPr>
            <b/>
            <sz val="12"/>
            <rFont val="Tahoma"/>
            <family val="2"/>
          </rPr>
          <t xml:space="preserve">  Donner les raisons, les explications concernant la manière d'atteindre les objectifs et construire le plan d'action pour rechercher des solutions</t>
        </r>
      </text>
    </comment>
    <comment ref="E17" authorId="0">
      <text>
        <r>
          <rPr>
            <b/>
            <sz val="14"/>
            <rFont val="Tahoma"/>
            <family val="2"/>
          </rPr>
          <t xml:space="preserve"> Exprimer s'il y a un besoin de formation</t>
        </r>
      </text>
    </comment>
  </commentList>
</comments>
</file>

<file path=xl/sharedStrings.xml><?xml version="1.0" encoding="utf-8"?>
<sst xmlns="http://schemas.openxmlformats.org/spreadsheetml/2006/main" count="321" uniqueCount="224">
  <si>
    <t>FICHE DE POSTE</t>
  </si>
  <si>
    <t>Nom du poste</t>
  </si>
  <si>
    <t>Rattachement hiérarchique</t>
  </si>
  <si>
    <t>NBI</t>
  </si>
  <si>
    <t>Oui</t>
  </si>
  <si>
    <t>Non</t>
  </si>
  <si>
    <t>ACTIVITES DU POSTE</t>
  </si>
  <si>
    <t>Répartition des activités en %</t>
  </si>
  <si>
    <t>Moyens techniques</t>
  </si>
  <si>
    <t>Procédures / règles pour réaliser l'activité</t>
  </si>
  <si>
    <t>Direction des Ressources Humaines</t>
  </si>
  <si>
    <t>Date</t>
  </si>
  <si>
    <t>Réactualisation</t>
  </si>
  <si>
    <t>INTITULES DES COMPETENCES</t>
  </si>
  <si>
    <t>BASE</t>
  </si>
  <si>
    <t>AUTONOMIE</t>
  </si>
  <si>
    <t>MAITRISE</t>
  </si>
  <si>
    <t>EXPERTISE</t>
  </si>
  <si>
    <t>Externes</t>
  </si>
  <si>
    <t>visas</t>
  </si>
  <si>
    <t>Internes</t>
  </si>
  <si>
    <t>Descriptif</t>
  </si>
  <si>
    <t>Catégorie du poste</t>
  </si>
  <si>
    <t>Objectifs atteints</t>
  </si>
  <si>
    <t>completement</t>
  </si>
  <si>
    <t>partiellement</t>
  </si>
  <si>
    <t>insufisement</t>
  </si>
  <si>
    <t>MOY</t>
  </si>
  <si>
    <t>Entretien réalisé par</t>
  </si>
  <si>
    <t>moy</t>
  </si>
  <si>
    <t>Manière de réaliser l'activité</t>
  </si>
  <si>
    <t>COMPETENCES NECESSAIRES (X)</t>
  </si>
  <si>
    <t>Poste</t>
  </si>
  <si>
    <t>Service</t>
  </si>
  <si>
    <t>Matricule</t>
  </si>
  <si>
    <t>Grade</t>
  </si>
  <si>
    <t>Echelon</t>
  </si>
  <si>
    <t>Entrée échelon</t>
  </si>
  <si>
    <t>Date d'entrée dans la collectivité</t>
  </si>
  <si>
    <t>Le</t>
  </si>
  <si>
    <t>signature de l'agent</t>
  </si>
  <si>
    <t>Critères d'appréciation</t>
  </si>
  <si>
    <t>OBJECTIFS</t>
  </si>
  <si>
    <t>ACTIVITES</t>
  </si>
  <si>
    <t>L'agent a-t-il été reçu à un entretien?</t>
  </si>
  <si>
    <t>oui</t>
  </si>
  <si>
    <t>non</t>
  </si>
  <si>
    <t>Si non, pourquoi ?</t>
  </si>
  <si>
    <t>Poste occupé, grade</t>
  </si>
  <si>
    <t>2/ Projet professionnel (préparation concours, mobilité interne, réorientation professionnelle, etc …)</t>
  </si>
  <si>
    <t>3/ Souhaits de formation</t>
  </si>
  <si>
    <t>1/ Appréciation générale</t>
  </si>
  <si>
    <t>Visa de l'agent</t>
  </si>
  <si>
    <t>Nom et visa du responsable évaluateur</t>
  </si>
  <si>
    <t>Nom et visa du chef de service / directeur/ DGA de compétence/DST</t>
  </si>
  <si>
    <t>SPECIFICITES DU POSTE</t>
  </si>
  <si>
    <t>moyenne de tous les critères</t>
  </si>
  <si>
    <t xml:space="preserve"> Poste</t>
  </si>
  <si>
    <t xml:space="preserve"> </t>
  </si>
  <si>
    <t>position de X par rapport au bord de la feulle</t>
  </si>
  <si>
    <t>Position C par rapport au bord de la feuille en colonne</t>
  </si>
  <si>
    <t>différence</t>
  </si>
  <si>
    <t>objectifs</t>
  </si>
  <si>
    <t>Synthèse sur les activités nécessitant un plan d'action</t>
  </si>
  <si>
    <t>Activités</t>
  </si>
  <si>
    <t>Raisons et plan d'action à mettre en œuvre</t>
  </si>
  <si>
    <t>Raisons et plan d'action</t>
  </si>
  <si>
    <t>Suite de l'entretien et construction du plan d'action</t>
  </si>
  <si>
    <t>Synthèse sur les compétences et plan d'action</t>
  </si>
  <si>
    <t>compétences à acquérir pour le poste</t>
  </si>
  <si>
    <t>COMPETENCES NECESSAIRES (X); NIVEAU ACQUIS (C)</t>
  </si>
  <si>
    <t>Synthèse sur les objectifs</t>
  </si>
  <si>
    <t>Objectifs pour l'année N+1</t>
  </si>
  <si>
    <t>Plan d'action à mettre en œuvre - action de formation</t>
  </si>
  <si>
    <t>Projection pour l'année à venir</t>
  </si>
  <si>
    <t>Appréciation globale</t>
  </si>
  <si>
    <t>objectifs atteints complèlement</t>
  </si>
  <si>
    <t>NE</t>
  </si>
  <si>
    <t>non atteint</t>
  </si>
  <si>
    <t>B=16</t>
  </si>
  <si>
    <t>C=13</t>
  </si>
  <si>
    <t>D=10</t>
  </si>
  <si>
    <t>E=7</t>
  </si>
  <si>
    <t>Réponse formation</t>
  </si>
  <si>
    <t>formation</t>
  </si>
  <si>
    <t>Applique les consignes, respecte les procédures</t>
  </si>
  <si>
    <t>Ne réalise pas l' activité</t>
  </si>
  <si>
    <t xml:space="preserve">Respect des horaires </t>
  </si>
  <si>
    <t>Manière de servir</t>
  </si>
  <si>
    <t>A=20</t>
  </si>
  <si>
    <t>MANIERE DE SERVIR</t>
  </si>
  <si>
    <t>Réalise l'activité de manière insuffisante et nécessite un accompagnement régulier</t>
  </si>
  <si>
    <t xml:space="preserve">  Apporte une expertise et une plus value à l'activité</t>
  </si>
  <si>
    <t xml:space="preserve">Nom de la personne occupant le poste : </t>
  </si>
  <si>
    <t>Date de l'entretien</t>
  </si>
  <si>
    <t>Nom et visa  du chef de service</t>
  </si>
  <si>
    <t>x</t>
  </si>
  <si>
    <t>Egalité et neutralité de réponse</t>
  </si>
  <si>
    <t>Respecte les horaires</t>
  </si>
  <si>
    <t>Complètement respecté</t>
  </si>
  <si>
    <t>non respecté</t>
  </si>
  <si>
    <t>Grille de référence activités</t>
  </si>
  <si>
    <t>grille concernant les procédures</t>
  </si>
  <si>
    <t>Discrétion professionnelle</t>
  </si>
  <si>
    <t>Devoir de réserve</t>
  </si>
  <si>
    <t>Respect de la hiérarchie</t>
  </si>
  <si>
    <t>F= 3</t>
  </si>
  <si>
    <t>Risques professionnels</t>
  </si>
  <si>
    <t>résultat avec coeficients</t>
  </si>
  <si>
    <t>objectif</t>
  </si>
  <si>
    <t>activité</t>
  </si>
  <si>
    <t>règles</t>
  </si>
  <si>
    <t xml:space="preserve">manière </t>
  </si>
  <si>
    <t>MOYENS NECESSAIRES POUR REALISER LES ACTIVITES</t>
  </si>
  <si>
    <t>Activités indispensables pour la continuité du Service Public</t>
  </si>
  <si>
    <t>Nom du service et du pôle</t>
  </si>
  <si>
    <t>COMPETENCES NECESSAIRES AU POSTE</t>
  </si>
  <si>
    <t>Activités principales (à determiner par la hiérarchie)</t>
  </si>
  <si>
    <t>Moyens humains (Nombre d'agents - équivalent temps complet et/ou nombre d'heures)</t>
  </si>
  <si>
    <t>Les signataires ont pris connaissance de la fiche de poste</t>
  </si>
  <si>
    <t>c</t>
  </si>
  <si>
    <t xml:space="preserve"> respecté &lt;50%</t>
  </si>
  <si>
    <t>respecté &gt;50%</t>
  </si>
  <si>
    <t xml:space="preserve"> Apporte une expertise et une plus value à l'activité</t>
  </si>
  <si>
    <t>Réalise l'activité de manière tres satisfaisante</t>
  </si>
  <si>
    <t>Réalise l'activité de manière satisfaisante</t>
  </si>
  <si>
    <t>Ne réalise pas les activités</t>
  </si>
  <si>
    <t>Réalise l'activité de manière tres satisfaisante et fait des proposisitons</t>
  </si>
  <si>
    <t>Ne répond pas aux attentes</t>
  </si>
  <si>
    <t xml:space="preserve"> Repond partiellement aux attentes</t>
  </si>
  <si>
    <t>Répond aux attentes</t>
  </si>
  <si>
    <t>Exemplarité et respect de l'image de la collectivité</t>
  </si>
  <si>
    <t>Effort de formation et mise à jour des connaissances en lien avec son poste</t>
  </si>
  <si>
    <t>Ne repond pas aux attentes</t>
  </si>
  <si>
    <t>Répond partiellement aux attentes</t>
  </si>
  <si>
    <t>Réalisation des activités à ce poste en conformité avec la réglementation</t>
  </si>
  <si>
    <r>
      <t>Répond</t>
    </r>
    <r>
      <rPr>
        <sz val="11"/>
        <color theme="1"/>
        <rFont val="Calibri"/>
        <family val="2"/>
      </rPr>
      <t xml:space="preserve"> majoritairement aux attentes</t>
    </r>
  </si>
  <si>
    <t>Complètement atteint</t>
  </si>
  <si>
    <t xml:space="preserve">Respect de l'intérêt général </t>
  </si>
  <si>
    <t xml:space="preserve">  Réalise l'activité, apporte une expertise et une plus value</t>
  </si>
  <si>
    <t>Respecte (2 ecarts par an)</t>
  </si>
  <si>
    <t>Respect du temps de travail</t>
  </si>
  <si>
    <t>% tps</t>
  </si>
  <si>
    <t>avec coef</t>
  </si>
  <si>
    <t>Coef</t>
  </si>
  <si>
    <t>coef</t>
  </si>
  <si>
    <t>Esprit d'équipe</t>
  </si>
  <si>
    <t>Relations avec les autres services</t>
  </si>
  <si>
    <t>Conscience professionnelle</t>
  </si>
  <si>
    <t>par l'évaluateur</t>
  </si>
  <si>
    <t>Mission</t>
  </si>
  <si>
    <t>Objectifs spécifiques aux activités du poste</t>
  </si>
  <si>
    <t>En cours de finalisation</t>
  </si>
  <si>
    <t>En phase de démarrage</t>
  </si>
  <si>
    <t>Non atteint</t>
  </si>
  <si>
    <t>Rappel des objectifs spécifiques du poste</t>
  </si>
  <si>
    <t>Réalise l'activité en respectant les consignes</t>
  </si>
  <si>
    <t>Réalise l'activité  avec autonomie et fait des propositions</t>
  </si>
  <si>
    <t>Réalise l'activité et anticipe le travail à venir</t>
  </si>
  <si>
    <t>Respect des élus</t>
  </si>
  <si>
    <t>Ne respecte pas (3X par semaine)</t>
  </si>
  <si>
    <t>Respecte généralement (maxi 2 écarts mois)</t>
  </si>
  <si>
    <t>Risque de chute de plain-pied</t>
  </si>
  <si>
    <t>Risque de chute de hauteur</t>
  </si>
  <si>
    <t>Risque lié à la manutention manuelle</t>
  </si>
  <si>
    <t>Risque lié à la manutention mécanique</t>
  </si>
  <si>
    <t>Risque lié aux circulations dans l'entreprise</t>
  </si>
  <si>
    <t>Risque lié aux éffondrements</t>
  </si>
  <si>
    <t>Risque lié aux chutes d'objets</t>
  </si>
  <si>
    <t>Risque lié aux machines et aux outils</t>
  </si>
  <si>
    <t>Risque et nuisance liés au bruit</t>
  </si>
  <si>
    <t>Risque d'incendie, d'explosion</t>
  </si>
  <si>
    <t>Risque lié à l'électricité</t>
  </si>
  <si>
    <t>Risque lié aux ambiances climatiques</t>
  </si>
  <si>
    <t>Risque lié au manque d'hygiène</t>
  </si>
  <si>
    <t>Risque lié au manque de formation</t>
  </si>
  <si>
    <t>Risque routier</t>
  </si>
  <si>
    <t>Autres risques</t>
  </si>
  <si>
    <t>Priorité</t>
  </si>
  <si>
    <t>indispensable</t>
  </si>
  <si>
    <t>nécéssaire</t>
  </si>
  <si>
    <t>souhaitée</t>
  </si>
  <si>
    <t>Support pour l'entretien professionnel</t>
  </si>
  <si>
    <t>3/ Objectifs et délais de réalisation</t>
  </si>
  <si>
    <t>1/ Acquis de l'expérience professionnelle</t>
  </si>
  <si>
    <t>Date et Signature de l'autorité territoriale</t>
  </si>
  <si>
    <t xml:space="preserve">Commentaires éventuels </t>
  </si>
  <si>
    <t>Compte rendu de l'entretien professionnel</t>
  </si>
  <si>
    <t>(A transmettre à la CAP)</t>
  </si>
  <si>
    <t>Procédures de recours</t>
  </si>
  <si>
    <t>* auprès de l'autorité territoriale (dans un délai de 15 jours après la notification du compte rendu)</t>
  </si>
  <si>
    <t>Recours pour excés de pouvoir</t>
  </si>
  <si>
    <t>Diplômes (équivalences) et/ou habilitations  indispensables au poste</t>
  </si>
  <si>
    <t>Risque lié à l'utilisation d'écran</t>
  </si>
  <si>
    <t>non évaluable</t>
  </si>
  <si>
    <t>Nom patronymique</t>
  </si>
  <si>
    <r>
      <t xml:space="preserve">Nom d'usage </t>
    </r>
    <r>
      <rPr>
        <sz val="11"/>
        <color indexed="55"/>
        <rFont val="Calibri"/>
        <family val="2"/>
      </rPr>
      <t>(Ep/ Div)</t>
    </r>
  </si>
  <si>
    <t>Appréciation de l'évaluateur, visa du chef de service avec réponse aux vœux de l'agent</t>
  </si>
  <si>
    <r>
      <t xml:space="preserve">Nom d'usage </t>
    </r>
    <r>
      <rPr>
        <sz val="9"/>
        <color indexed="55"/>
        <rFont val="Calibri"/>
        <family val="2"/>
      </rPr>
      <t>(Ep/Div)</t>
    </r>
  </si>
  <si>
    <t>2/ Réponses aux vœux</t>
  </si>
  <si>
    <t>Besoins de formation</t>
  </si>
  <si>
    <t>Commentaires:</t>
  </si>
  <si>
    <t>Date:</t>
  </si>
  <si>
    <t>Observation du DGS:</t>
  </si>
  <si>
    <r>
      <t xml:space="preserve">Nombre de jours d'absence pour information                                     </t>
    </r>
    <r>
      <rPr>
        <sz val="9"/>
        <color indexed="8"/>
        <rFont val="Calibri"/>
        <family val="2"/>
      </rPr>
      <t>(sauf congés et formation)</t>
    </r>
  </si>
  <si>
    <t xml:space="preserve">Particularités liées au poste </t>
  </si>
  <si>
    <t xml:space="preserve">Risque lié aux produits, aux émissions et aux déchets </t>
  </si>
  <si>
    <t>Respect de l'environement professionnel et des outils</t>
  </si>
  <si>
    <t>J'exprime dans cet espace le bilan de l'année écoulée et mes perspectives professionnelles pour l'année N+1</t>
  </si>
  <si>
    <t>Appréciation générale du responsable direct de l'agent, réponse à ses vœux, requêtes et objectifs fixés pour l'année N+1</t>
  </si>
  <si>
    <t>coefficient 1 à 3</t>
  </si>
  <si>
    <t>Réalise l'activité avec un accompagnement et un contrôle régulier</t>
  </si>
  <si>
    <t>Respecte irrégulièrement (1X semaine)</t>
  </si>
  <si>
    <t>Synthèse sur la manière de servir</t>
  </si>
  <si>
    <t>='bilan entretien'!F60</t>
  </si>
  <si>
    <t>Article de 7 du décret n°2014-1526 du 16 décembre 2014</t>
  </si>
  <si>
    <t>* puis saisine des membres de la CAP compétente (dans un délai d'un mois à compter de la date de notification de la réponse formulé</t>
  </si>
  <si>
    <t>par l'autorité territoriale)</t>
  </si>
  <si>
    <t>Auprès du Tribunal Administratif dans un délai de deux mois à compter soit:
- de la  notification initiale du compte rendu
- de la réception de la réponse de l'autorité territoriale à la demande de révision,
- après communication du compte-rendu éventuellement révisé par l'autorité territoriale après avis de la C.A.P</t>
  </si>
  <si>
    <r>
      <t xml:space="preserve">CHAMPS RELATIONNELS DU POSTE </t>
    </r>
    <r>
      <rPr>
        <sz val="11"/>
        <rFont val="Calibri"/>
        <family val="2"/>
      </rPr>
      <t xml:space="preserve">(préciser le niveau: obligatoire – fréquent – ponctuel) </t>
    </r>
  </si>
  <si>
    <t>COMPETENCES DE L'AGENT AU REGARD DES COMPETENCES NECESSAIRES AU POSTE</t>
  </si>
  <si>
    <t>Date d'entrée dans  la  fonction publique</t>
  </si>
  <si>
    <t>Date d'entrée dans  la Fonction Publique</t>
  </si>
  <si>
    <t>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</si>
</sst>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sz val="11"/>
      <color indexed="55"/>
      <name val="Calibri"/>
      <family val="2"/>
    </font>
    <font>
      <sz val="9"/>
      <color indexed="55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8"/>
      <color indexed="8"/>
      <name val="Calibri"/>
      <family val="2"/>
    </font>
    <font>
      <sz val="11"/>
      <color indexed="49"/>
      <name val="Calibri"/>
      <family val="2"/>
    </font>
    <font>
      <sz val="16"/>
      <color indexed="8"/>
      <name val="Calibri"/>
      <family val="2"/>
    </font>
    <font>
      <u val="single"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20"/>
      <name val="Calibri"/>
      <family val="2"/>
    </font>
    <font>
      <i/>
      <sz val="10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7.35"/>
      <color indexed="8"/>
      <name val="Calibri"/>
      <family val="0"/>
    </font>
    <font>
      <b/>
      <sz val="14"/>
      <color indexed="1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u val="single"/>
      <sz val="9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sz val="18"/>
      <color theme="1"/>
      <name val="Calibri"/>
      <family val="2"/>
    </font>
    <font>
      <sz val="11"/>
      <color theme="8" tint="-0.24997000396251678"/>
      <name val="Calibri"/>
      <family val="2"/>
    </font>
    <font>
      <sz val="16"/>
      <color theme="1"/>
      <name val="Calibri"/>
      <family val="2"/>
    </font>
    <font>
      <u val="single"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9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55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1" fillId="0" borderId="10" xfId="0" applyFont="1" applyBorder="1" applyAlignment="1" applyProtection="1">
      <alignment/>
      <protection/>
    </xf>
    <xf numFmtId="0" fontId="71" fillId="0" borderId="11" xfId="0" applyFont="1" applyBorder="1" applyAlignment="1" applyProtection="1">
      <alignment/>
      <protection/>
    </xf>
    <xf numFmtId="0" fontId="71" fillId="0" borderId="12" xfId="0" applyFont="1" applyBorder="1" applyAlignment="1" applyProtection="1">
      <alignment/>
      <protection/>
    </xf>
    <xf numFmtId="0" fontId="7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71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center"/>
      <protection/>
    </xf>
    <xf numFmtId="0" fontId="73" fillId="0" borderId="0" xfId="0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71" fillId="0" borderId="13" xfId="0" applyFont="1" applyBorder="1" applyAlignment="1" applyProtection="1">
      <alignment horizontal="center"/>
      <protection locked="0"/>
    </xf>
    <xf numFmtId="0" fontId="71" fillId="0" borderId="13" xfId="0" applyFont="1" applyBorder="1" applyAlignment="1" applyProtection="1">
      <alignment vertical="top" wrapText="1"/>
      <protection locked="0"/>
    </xf>
    <xf numFmtId="0" fontId="75" fillId="0" borderId="0" xfId="0" applyFont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 vertical="top" wrapText="1"/>
      <protection/>
    </xf>
    <xf numFmtId="49" fontId="71" fillId="0" borderId="0" xfId="0" applyNumberFormat="1" applyFont="1" applyAlignment="1" applyProtection="1">
      <alignment/>
      <protection/>
    </xf>
    <xf numFmtId="0" fontId="71" fillId="34" borderId="13" xfId="0" applyNumberFormat="1" applyFont="1" applyFill="1" applyBorder="1" applyAlignment="1" applyProtection="1">
      <alignment vertical="top" wrapText="1"/>
      <protection/>
    </xf>
    <xf numFmtId="0" fontId="71" fillId="34" borderId="14" xfId="0" applyFont="1" applyFill="1" applyBorder="1" applyAlignment="1" applyProtection="1">
      <alignment vertical="top" wrapText="1"/>
      <protection/>
    </xf>
    <xf numFmtId="0" fontId="71" fillId="0" borderId="13" xfId="0" applyFont="1" applyBorder="1" applyAlignment="1" applyProtection="1">
      <alignment vertical="top"/>
      <protection locked="0"/>
    </xf>
    <xf numFmtId="0" fontId="76" fillId="0" borderId="0" xfId="0" applyFont="1" applyAlignment="1" applyProtection="1">
      <alignment/>
      <protection/>
    </xf>
    <xf numFmtId="0" fontId="71" fillId="2" borderId="13" xfId="0" applyFont="1" applyFill="1" applyBorder="1" applyAlignment="1" applyProtection="1">
      <alignment vertical="top"/>
      <protection/>
    </xf>
    <xf numFmtId="0" fontId="71" fillId="2" borderId="13" xfId="0" applyFont="1" applyFill="1" applyBorder="1" applyAlignment="1" applyProtection="1">
      <alignment vertical="top" wrapText="1"/>
      <protection/>
    </xf>
    <xf numFmtId="0" fontId="71" fillId="0" borderId="0" xfId="0" applyFont="1" applyBorder="1" applyAlignment="1" applyProtection="1">
      <alignment horizontal="center"/>
      <protection/>
    </xf>
    <xf numFmtId="0" fontId="71" fillId="3" borderId="13" xfId="0" applyFont="1" applyFill="1" applyBorder="1" applyAlignment="1" applyProtection="1">
      <alignment horizontal="center"/>
      <protection locked="0"/>
    </xf>
    <xf numFmtId="0" fontId="71" fillId="3" borderId="12" xfId="0" applyFont="1" applyFill="1" applyBorder="1" applyAlignment="1" applyProtection="1">
      <alignment horizontal="center"/>
      <protection locked="0"/>
    </xf>
    <xf numFmtId="0" fontId="71" fillId="4" borderId="13" xfId="0" applyFont="1" applyFill="1" applyBorder="1" applyAlignment="1" applyProtection="1">
      <alignment horizontal="center"/>
      <protection locked="0"/>
    </xf>
    <xf numFmtId="0" fontId="71" fillId="4" borderId="12" xfId="0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  <xf numFmtId="0" fontId="71" fillId="5" borderId="13" xfId="0" applyFont="1" applyFill="1" applyBorder="1" applyAlignment="1" applyProtection="1">
      <alignment horizontal="center"/>
      <protection locked="0"/>
    </xf>
    <xf numFmtId="0" fontId="71" fillId="5" borderId="12" xfId="0" applyFont="1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/>
    </xf>
    <xf numFmtId="0" fontId="0" fillId="6" borderId="0" xfId="0" applyFill="1" applyBorder="1" applyAlignment="1" applyProtection="1">
      <alignment/>
      <protection/>
    </xf>
    <xf numFmtId="0" fontId="71" fillId="6" borderId="13" xfId="0" applyFont="1" applyFill="1" applyBorder="1" applyAlignment="1" applyProtection="1">
      <alignment horizontal="center"/>
      <protection locked="0"/>
    </xf>
    <xf numFmtId="0" fontId="71" fillId="6" borderId="12" xfId="0" applyFont="1" applyFill="1" applyBorder="1" applyAlignment="1" applyProtection="1">
      <alignment horizontal="center"/>
      <protection locked="0"/>
    </xf>
    <xf numFmtId="0" fontId="71" fillId="7" borderId="13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7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71" fillId="7" borderId="12" xfId="0" applyFont="1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6" borderId="15" xfId="0" applyFill="1" applyBorder="1" applyAlignment="1" applyProtection="1">
      <alignment horizontal="center"/>
      <protection/>
    </xf>
    <xf numFmtId="0" fontId="0" fillId="7" borderId="15" xfId="0" applyFill="1" applyBorder="1" applyAlignment="1" applyProtection="1">
      <alignment horizontal="center"/>
      <protection/>
    </xf>
    <xf numFmtId="0" fontId="72" fillId="0" borderId="0" xfId="0" applyFont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71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0" fontId="70" fillId="0" borderId="0" xfId="0" applyFont="1" applyAlignment="1" applyProtection="1">
      <alignment horizontal="center" vertical="center" wrapText="1"/>
      <protection/>
    </xf>
    <xf numFmtId="0" fontId="70" fillId="0" borderId="0" xfId="0" applyFont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/>
      <protection/>
    </xf>
    <xf numFmtId="0" fontId="71" fillId="33" borderId="13" xfId="0" applyFont="1" applyFill="1" applyBorder="1" applyAlignment="1" applyProtection="1">
      <alignment/>
      <protection/>
    </xf>
    <xf numFmtId="0" fontId="72" fillId="3" borderId="0" xfId="0" applyFont="1" applyFill="1" applyAlignment="1" applyProtection="1">
      <alignment horizontal="center"/>
      <protection/>
    </xf>
    <xf numFmtId="0" fontId="72" fillId="4" borderId="0" xfId="0" applyFont="1" applyFill="1" applyAlignment="1" applyProtection="1">
      <alignment horizontal="center"/>
      <protection/>
    </xf>
    <xf numFmtId="0" fontId="71" fillId="34" borderId="16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72" fillId="33" borderId="0" xfId="0" applyFont="1" applyFill="1" applyAlignment="1" applyProtection="1">
      <alignment horizontal="right"/>
      <protection/>
    </xf>
    <xf numFmtId="0" fontId="71" fillId="33" borderId="13" xfId="0" applyFont="1" applyFill="1" applyBorder="1" applyAlignment="1" applyProtection="1">
      <alignment horizontal="left" vertical="top" wrapText="1"/>
      <protection locked="0"/>
    </xf>
    <xf numFmtId="0" fontId="72" fillId="5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71" fillId="0" borderId="0" xfId="0" applyFont="1" applyFill="1" applyBorder="1" applyAlignment="1" applyProtection="1">
      <alignment vertical="top" wrapText="1"/>
      <protection/>
    </xf>
    <xf numFmtId="0" fontId="71" fillId="0" borderId="13" xfId="0" applyFont="1" applyFill="1" applyBorder="1" applyAlignment="1" applyProtection="1">
      <alignment/>
      <protection/>
    </xf>
    <xf numFmtId="0" fontId="71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71" fillId="0" borderId="0" xfId="0" applyFont="1" applyBorder="1" applyAlignment="1" applyProtection="1">
      <alignment wrapText="1"/>
      <protection/>
    </xf>
    <xf numFmtId="0" fontId="0" fillId="34" borderId="13" xfId="0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/>
      <protection locked="0"/>
    </xf>
    <xf numFmtId="0" fontId="71" fillId="0" borderId="13" xfId="0" applyFont="1" applyBorder="1" applyAlignment="1" applyProtection="1">
      <alignment/>
      <protection locked="0"/>
    </xf>
    <xf numFmtId="0" fontId="71" fillId="0" borderId="0" xfId="0" applyFont="1" applyBorder="1" applyAlignment="1" applyProtection="1">
      <alignment vertical="top"/>
      <protection/>
    </xf>
    <xf numFmtId="0" fontId="71" fillId="0" borderId="0" xfId="0" applyFont="1" applyBorder="1" applyAlignment="1" applyProtection="1">
      <alignment horizontal="center" wrapText="1"/>
      <protection/>
    </xf>
    <xf numFmtId="0" fontId="71" fillId="2" borderId="12" xfId="0" applyFont="1" applyFill="1" applyBorder="1" applyAlignment="1" applyProtection="1">
      <alignment wrapText="1"/>
      <protection/>
    </xf>
    <xf numFmtId="0" fontId="71" fillId="2" borderId="13" xfId="0" applyFont="1" applyFill="1" applyBorder="1" applyAlignment="1" applyProtection="1">
      <alignment wrapText="1"/>
      <protection/>
    </xf>
    <xf numFmtId="0" fontId="71" fillId="2" borderId="13" xfId="0" applyFont="1" applyFill="1" applyBorder="1" applyAlignment="1" applyProtection="1">
      <alignment horizontal="center"/>
      <protection/>
    </xf>
    <xf numFmtId="0" fontId="71" fillId="2" borderId="13" xfId="0" applyFont="1" applyFill="1" applyBorder="1" applyAlignment="1" applyProtection="1">
      <alignment/>
      <protection/>
    </xf>
    <xf numFmtId="0" fontId="72" fillId="34" borderId="0" xfId="0" applyFont="1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/>
      <protection locked="0"/>
    </xf>
    <xf numFmtId="8" fontId="70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 locked="0"/>
    </xf>
    <xf numFmtId="0" fontId="72" fillId="0" borderId="0" xfId="0" applyFont="1" applyAlignment="1" applyProtection="1">
      <alignment horizontal="left"/>
      <protection/>
    </xf>
    <xf numFmtId="0" fontId="0" fillId="0" borderId="17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77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21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22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>
      <alignment/>
      <protection/>
    </xf>
    <xf numFmtId="0" fontId="0" fillId="5" borderId="14" xfId="0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/>
      <protection/>
    </xf>
    <xf numFmtId="0" fontId="71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71" fillId="0" borderId="16" xfId="0" applyFont="1" applyBorder="1" applyAlignment="1" applyProtection="1">
      <alignment vertical="top"/>
      <protection locked="0"/>
    </xf>
    <xf numFmtId="2" fontId="12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78" fillId="0" borderId="0" xfId="0" applyFont="1" applyFill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" fontId="55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71" fillId="0" borderId="21" xfId="0" applyFon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71" fillId="34" borderId="13" xfId="0" applyFont="1" applyFill="1" applyBorder="1" applyAlignment="1" applyProtection="1">
      <alignment horizontal="center"/>
      <protection/>
    </xf>
    <xf numFmtId="0" fontId="71" fillId="34" borderId="14" xfId="0" applyFont="1" applyFill="1" applyBorder="1" applyAlignment="1" applyProtection="1">
      <alignment horizontal="left" vertical="top" wrapText="1"/>
      <protection/>
    </xf>
    <xf numFmtId="0" fontId="71" fillId="34" borderId="22" xfId="0" applyFont="1" applyFill="1" applyBorder="1" applyAlignment="1" applyProtection="1">
      <alignment horizontal="left" vertical="top" wrapText="1"/>
      <protection/>
    </xf>
    <xf numFmtId="0" fontId="72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71" fillId="2" borderId="13" xfId="0" applyFont="1" applyFill="1" applyBorder="1" applyAlignment="1" applyProtection="1">
      <alignment horizontal="center"/>
      <protection locked="0"/>
    </xf>
    <xf numFmtId="0" fontId="71" fillId="2" borderId="10" xfId="0" applyFont="1" applyFill="1" applyBorder="1" applyAlignment="1" applyProtection="1">
      <alignment horizontal="center"/>
      <protection locked="0"/>
    </xf>
    <xf numFmtId="0" fontId="71" fillId="4" borderId="10" xfId="0" applyFont="1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71" fillId="6" borderId="10" xfId="0" applyFont="1" applyFill="1" applyBorder="1" applyAlignment="1" applyProtection="1">
      <alignment horizontal="center"/>
      <protection locked="0"/>
    </xf>
    <xf numFmtId="0" fontId="71" fillId="34" borderId="24" xfId="0" applyFont="1" applyFill="1" applyBorder="1" applyAlignment="1" applyProtection="1">
      <alignment horizontal="left" vertical="top" wrapText="1"/>
      <protection/>
    </xf>
    <xf numFmtId="0" fontId="71" fillId="0" borderId="21" xfId="0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70" fillId="0" borderId="0" xfId="0" applyFont="1" applyAlignment="1" applyProtection="1">
      <alignment horizontal="center" vertical="center" wrapText="1"/>
      <protection/>
    </xf>
    <xf numFmtId="0" fontId="0" fillId="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/>
      <protection/>
    </xf>
    <xf numFmtId="0" fontId="0" fillId="5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34" borderId="15" xfId="0" applyFill="1" applyBorder="1" applyAlignment="1" applyProtection="1">
      <alignment horizontal="center"/>
      <protection/>
    </xf>
    <xf numFmtId="0" fontId="0" fillId="6" borderId="0" xfId="0" applyFill="1" applyBorder="1" applyAlignment="1" applyProtection="1">
      <alignment horizontal="center"/>
      <protection/>
    </xf>
    <xf numFmtId="0" fontId="71" fillId="2" borderId="12" xfId="0" applyFont="1" applyFill="1" applyBorder="1" applyAlignment="1" applyProtection="1">
      <alignment horizontal="center"/>
      <protection locked="0"/>
    </xf>
    <xf numFmtId="0" fontId="71" fillId="6" borderId="15" xfId="0" applyFont="1" applyFill="1" applyBorder="1" applyAlignment="1" applyProtection="1">
      <alignment horizontal="center"/>
      <protection/>
    </xf>
    <xf numFmtId="0" fontId="71" fillId="4" borderId="15" xfId="0" applyFont="1" applyFill="1" applyBorder="1" applyAlignment="1" applyProtection="1">
      <alignment horizontal="center"/>
      <protection/>
    </xf>
    <xf numFmtId="0" fontId="71" fillId="2" borderId="15" xfId="0" applyFont="1" applyFill="1" applyBorder="1" applyAlignment="1" applyProtection="1">
      <alignment horizontal="center"/>
      <protection/>
    </xf>
    <xf numFmtId="0" fontId="72" fillId="0" borderId="19" xfId="0" applyFont="1" applyBorder="1" applyAlignment="1" applyProtection="1">
      <alignment horizontal="center"/>
      <protection/>
    </xf>
    <xf numFmtId="0" fontId="72" fillId="0" borderId="11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71" fillId="0" borderId="16" xfId="0" applyFont="1" applyFill="1" applyBorder="1" applyAlignment="1" applyProtection="1">
      <alignment horizontal="left" vertical="top" wrapText="1"/>
      <protection/>
    </xf>
    <xf numFmtId="0" fontId="71" fillId="34" borderId="19" xfId="0" applyFont="1" applyFill="1" applyBorder="1" applyAlignment="1" applyProtection="1">
      <alignment horizontal="left" vertical="top" wrapText="1"/>
      <protection/>
    </xf>
    <xf numFmtId="0" fontId="71" fillId="33" borderId="10" xfId="0" applyFont="1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71" fillId="34" borderId="15" xfId="0" applyFont="1" applyFill="1" applyBorder="1" applyAlignment="1" applyProtection="1">
      <alignment horizontal="left" vertical="top" wrapText="1"/>
      <protection/>
    </xf>
    <xf numFmtId="0" fontId="71" fillId="33" borderId="12" xfId="0" applyFont="1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71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71" fillId="33" borderId="1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71" fillId="34" borderId="13" xfId="0" applyFont="1" applyFill="1" applyBorder="1" applyAlignment="1" applyProtection="1">
      <alignment horizontal="left" vertical="top" wrapText="1"/>
      <protection/>
    </xf>
    <xf numFmtId="0" fontId="71" fillId="0" borderId="0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71" fillId="0" borderId="13" xfId="0" applyFont="1" applyBorder="1" applyAlignment="1" applyProtection="1">
      <alignment horizontal="center"/>
      <protection/>
    </xf>
    <xf numFmtId="0" fontId="71" fillId="0" borderId="14" xfId="0" applyFont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73" fillId="34" borderId="0" xfId="0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71" fillId="0" borderId="13" xfId="0" applyFont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72" fillId="34" borderId="13" xfId="0" applyFont="1" applyFill="1" applyBorder="1" applyAlignment="1" applyProtection="1">
      <alignment horizontal="center"/>
      <protection/>
    </xf>
    <xf numFmtId="0" fontId="71" fillId="33" borderId="13" xfId="0" applyFont="1" applyFill="1" applyBorder="1" applyAlignment="1" applyProtection="1">
      <alignment horizontal="center" vertical="top" wrapText="1"/>
      <protection locked="0"/>
    </xf>
    <xf numFmtId="0" fontId="0" fillId="34" borderId="13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75" fillId="0" borderId="0" xfId="0" applyFont="1" applyAlignment="1" applyProtection="1">
      <alignment horizontal="center"/>
      <protection/>
    </xf>
    <xf numFmtId="49" fontId="71" fillId="2" borderId="13" xfId="0" applyNumberFormat="1" applyFont="1" applyFill="1" applyBorder="1" applyAlignment="1" applyProtection="1">
      <alignment horizontal="center"/>
      <protection/>
    </xf>
    <xf numFmtId="49" fontId="71" fillId="2" borderId="13" xfId="0" applyNumberFormat="1" applyFont="1" applyFill="1" applyBorder="1" applyAlignment="1" applyProtection="1">
      <alignment/>
      <protection/>
    </xf>
    <xf numFmtId="0" fontId="79" fillId="0" borderId="0" xfId="0" applyFont="1" applyAlignment="1" applyProtection="1">
      <alignment/>
      <protection/>
    </xf>
    <xf numFmtId="0" fontId="71" fillId="2" borderId="10" xfId="0" applyFont="1" applyFill="1" applyBorder="1" applyAlignment="1" applyProtection="1">
      <alignment/>
      <protection/>
    </xf>
    <xf numFmtId="49" fontId="71" fillId="0" borderId="0" xfId="0" applyNumberFormat="1" applyFont="1" applyFill="1" applyBorder="1" applyAlignment="1" applyProtection="1">
      <alignment/>
      <protection/>
    </xf>
    <xf numFmtId="0" fontId="71" fillId="0" borderId="10" xfId="0" applyFont="1" applyBorder="1" applyAlignment="1" applyProtection="1">
      <alignment/>
      <protection locked="0"/>
    </xf>
    <xf numFmtId="0" fontId="71" fillId="0" borderId="15" xfId="0" applyFont="1" applyFill="1" applyBorder="1" applyAlignment="1" applyProtection="1">
      <alignment/>
      <protection locked="0"/>
    </xf>
    <xf numFmtId="0" fontId="71" fillId="0" borderId="19" xfId="0" applyFont="1" applyFill="1" applyBorder="1" applyAlignment="1" applyProtection="1">
      <alignment/>
      <protection locked="0"/>
    </xf>
    <xf numFmtId="0" fontId="71" fillId="2" borderId="11" xfId="0" applyFont="1" applyFill="1" applyBorder="1" applyAlignment="1" applyProtection="1">
      <alignment/>
      <protection/>
    </xf>
    <xf numFmtId="0" fontId="80" fillId="0" borderId="16" xfId="0" applyFont="1" applyFill="1" applyBorder="1" applyAlignment="1" applyProtection="1">
      <alignment/>
      <protection/>
    </xf>
    <xf numFmtId="0" fontId="71" fillId="0" borderId="13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71" fillId="0" borderId="13" xfId="0" applyFont="1" applyBorder="1" applyAlignment="1" applyProtection="1">
      <alignment horizontal="center"/>
      <protection locked="0"/>
    </xf>
    <xf numFmtId="0" fontId="81" fillId="0" borderId="0" xfId="0" applyFont="1" applyAlignment="1" applyProtection="1">
      <alignment/>
      <protection/>
    </xf>
    <xf numFmtId="49" fontId="81" fillId="0" borderId="0" xfId="0" applyNumberFormat="1" applyFont="1" applyAlignment="1" applyProtection="1">
      <alignment/>
      <protection/>
    </xf>
    <xf numFmtId="0" fontId="81" fillId="0" borderId="0" xfId="0" applyFont="1" applyFill="1" applyBorder="1" applyAlignment="1" applyProtection="1">
      <alignment/>
      <protection/>
    </xf>
    <xf numFmtId="0" fontId="71" fillId="0" borderId="0" xfId="0" applyFont="1" applyFill="1" applyBorder="1" applyAlignment="1" applyProtection="1">
      <alignment wrapText="1"/>
      <protection/>
    </xf>
    <xf numFmtId="0" fontId="71" fillId="0" borderId="0" xfId="0" applyFont="1" applyFill="1" applyBorder="1" applyAlignment="1" applyProtection="1">
      <alignment horizontal="center" wrapText="1"/>
      <protection locked="0"/>
    </xf>
    <xf numFmtId="0" fontId="71" fillId="0" borderId="0" xfId="0" applyFont="1" applyFill="1" applyBorder="1" applyAlignment="1" applyProtection="1">
      <alignment horizontal="center"/>
      <protection/>
    </xf>
    <xf numFmtId="0" fontId="74" fillId="0" borderId="0" xfId="0" applyFont="1" applyBorder="1" applyAlignment="1" applyProtection="1">
      <alignment horizontal="center"/>
      <protection/>
    </xf>
    <xf numFmtId="0" fontId="71" fillId="0" borderId="17" xfId="0" applyFont="1" applyBorder="1" applyAlignment="1" applyProtection="1">
      <alignment horizontal="center"/>
      <protection/>
    </xf>
    <xf numFmtId="0" fontId="82" fillId="0" borderId="15" xfId="0" applyFont="1" applyBorder="1" applyAlignment="1" applyProtection="1">
      <alignment horizontal="center"/>
      <protection/>
    </xf>
    <xf numFmtId="0" fontId="8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65" fontId="11" fillId="0" borderId="0" xfId="44" applyFont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14" fontId="83" fillId="0" borderId="13" xfId="0" applyNumberFormat="1" applyFont="1" applyBorder="1" applyAlignment="1" applyProtection="1">
      <alignment vertical="top" wrapText="1"/>
      <protection locked="0"/>
    </xf>
    <xf numFmtId="0" fontId="74" fillId="0" borderId="25" xfId="0" applyFont="1" applyBorder="1" applyAlignment="1" applyProtection="1">
      <alignment horizontal="center"/>
      <protection/>
    </xf>
    <xf numFmtId="0" fontId="74" fillId="0" borderId="26" xfId="0" applyFont="1" applyBorder="1" applyAlignment="1" applyProtection="1">
      <alignment horizontal="center"/>
      <protection/>
    </xf>
    <xf numFmtId="0" fontId="73" fillId="0" borderId="26" xfId="0" applyFont="1" applyBorder="1" applyAlignment="1" applyProtection="1">
      <alignment/>
      <protection/>
    </xf>
    <xf numFmtId="0" fontId="73" fillId="0" borderId="25" xfId="0" applyFont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74" fillId="0" borderId="26" xfId="0" applyFont="1" applyBorder="1" applyAlignment="1" applyProtection="1">
      <alignment/>
      <protection/>
    </xf>
    <xf numFmtId="0" fontId="73" fillId="0" borderId="27" xfId="0" applyFont="1" applyBorder="1" applyAlignment="1" applyProtection="1">
      <alignment/>
      <protection/>
    </xf>
    <xf numFmtId="0" fontId="73" fillId="0" borderId="28" xfId="0" applyFont="1" applyBorder="1" applyAlignment="1" applyProtection="1">
      <alignment/>
      <protection/>
    </xf>
    <xf numFmtId="0" fontId="73" fillId="0" borderId="29" xfId="0" applyFont="1" applyBorder="1" applyAlignment="1" applyProtection="1">
      <alignment/>
      <protection/>
    </xf>
    <xf numFmtId="0" fontId="74" fillId="0" borderId="25" xfId="0" applyFont="1" applyBorder="1" applyAlignment="1" applyProtection="1">
      <alignment/>
      <protection/>
    </xf>
    <xf numFmtId="0" fontId="71" fillId="0" borderId="13" xfId="0" applyFont="1" applyBorder="1" applyAlignment="1" applyProtection="1">
      <alignment horizontal="center"/>
      <protection/>
    </xf>
    <xf numFmtId="0" fontId="82" fillId="0" borderId="0" xfId="0" applyFont="1" applyBorder="1" applyAlignment="1" applyProtection="1">
      <alignment horizontal="center"/>
      <protection/>
    </xf>
    <xf numFmtId="0" fontId="71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13" xfId="0" applyFont="1" applyFill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12" fillId="34" borderId="13" xfId="0" applyFont="1" applyFill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 locked="0"/>
    </xf>
    <xf numFmtId="0" fontId="12" fillId="34" borderId="13" xfId="0" applyFont="1" applyFill="1" applyBorder="1" applyAlignment="1" applyProtection="1">
      <alignment wrapText="1"/>
      <protection/>
    </xf>
    <xf numFmtId="0" fontId="12" fillId="0" borderId="13" xfId="0" applyFont="1" applyFill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/>
      <protection/>
    </xf>
    <xf numFmtId="0" fontId="11" fillId="36" borderId="10" xfId="0" applyFont="1" applyFill="1" applyBorder="1" applyAlignment="1" applyProtection="1">
      <alignment horizontal="center"/>
      <protection/>
    </xf>
    <xf numFmtId="0" fontId="11" fillId="36" borderId="30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13" xfId="0" applyFont="1" applyBorder="1" applyAlignment="1" applyProtection="1">
      <alignment vertical="top" wrapText="1"/>
      <protection locked="0"/>
    </xf>
    <xf numFmtId="0" fontId="11" fillId="36" borderId="31" xfId="0" applyFont="1" applyFill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/>
      <protection locked="0"/>
    </xf>
    <xf numFmtId="0" fontId="11" fillId="36" borderId="13" xfId="0" applyFont="1" applyFill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4" fontId="44" fillId="0" borderId="13" xfId="0" applyNumberFormat="1" applyFont="1" applyFill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top" wrapText="1"/>
      <protection/>
    </xf>
    <xf numFmtId="0" fontId="45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37" borderId="0" xfId="0" applyFont="1" applyFill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11" fillId="0" borderId="13" xfId="0" applyFont="1" applyFill="1" applyBorder="1" applyAlignment="1" applyProtection="1">
      <alignment horizontal="left" vertical="top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11" fillId="37" borderId="0" xfId="0" applyFont="1" applyFill="1" applyBorder="1" applyAlignment="1" applyProtection="1">
      <alignment/>
      <protection/>
    </xf>
    <xf numFmtId="0" fontId="44" fillId="0" borderId="13" xfId="0" applyFont="1" applyFill="1" applyBorder="1" applyAlignment="1" applyProtection="1">
      <alignment horizontal="center" vertical="center"/>
      <protection locked="0"/>
    </xf>
    <xf numFmtId="0" fontId="44" fillId="0" borderId="13" xfId="0" applyFont="1" applyFill="1" applyBorder="1" applyAlignment="1" applyProtection="1">
      <alignment horizontal="center" vertical="top" wrapText="1"/>
      <protection locked="0"/>
    </xf>
    <xf numFmtId="0" fontId="44" fillId="0" borderId="13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47" fillId="0" borderId="0" xfId="0" applyFont="1" applyAlignment="1" applyProtection="1">
      <alignment horizontal="center" vertical="center"/>
      <protection/>
    </xf>
    <xf numFmtId="0" fontId="70" fillId="0" borderId="0" xfId="0" applyFont="1" applyAlignment="1" applyProtection="1">
      <alignment wrapText="1"/>
      <protection/>
    </xf>
    <xf numFmtId="0" fontId="71" fillId="0" borderId="20" xfId="0" applyFont="1" applyFill="1" applyBorder="1" applyAlignment="1" applyProtection="1">
      <alignment horizontal="center"/>
      <protection/>
    </xf>
    <xf numFmtId="0" fontId="71" fillId="0" borderId="30" xfId="0" applyFont="1" applyBorder="1" applyAlignment="1" applyProtection="1">
      <alignment horizontal="center"/>
      <protection/>
    </xf>
    <xf numFmtId="0" fontId="71" fillId="0" borderId="33" xfId="0" applyFont="1" applyFill="1" applyBorder="1" applyAlignment="1" applyProtection="1">
      <alignment horizontal="center"/>
      <protection/>
    </xf>
    <xf numFmtId="0" fontId="71" fillId="34" borderId="22" xfId="0" applyFont="1" applyFill="1" applyBorder="1" applyAlignment="1" applyProtection="1">
      <alignment vertical="top" wrapText="1"/>
      <protection/>
    </xf>
    <xf numFmtId="0" fontId="11" fillId="37" borderId="16" xfId="0" applyFont="1" applyFill="1" applyBorder="1" applyAlignment="1" applyProtection="1">
      <alignment vertical="top" wrapText="1"/>
      <protection/>
    </xf>
    <xf numFmtId="0" fontId="11" fillId="37" borderId="13" xfId="0" applyFont="1" applyFill="1" applyBorder="1" applyAlignment="1" applyProtection="1">
      <alignment vertical="top" wrapText="1"/>
      <protection locked="0"/>
    </xf>
    <xf numFmtId="0" fontId="11" fillId="37" borderId="13" xfId="0" applyFont="1" applyFill="1" applyBorder="1" applyAlignment="1" applyProtection="1">
      <alignment horizontal="center" vertical="top"/>
      <protection locked="0"/>
    </xf>
    <xf numFmtId="0" fontId="11" fillId="37" borderId="31" xfId="0" applyFont="1" applyFill="1" applyBorder="1" applyAlignment="1" applyProtection="1">
      <alignment horizontal="center"/>
      <protection/>
    </xf>
    <xf numFmtId="0" fontId="11" fillId="37" borderId="32" xfId="0" applyFont="1" applyFill="1" applyBorder="1" applyAlignment="1" applyProtection="1">
      <alignment horizontal="center"/>
      <protection locked="0"/>
    </xf>
    <xf numFmtId="0" fontId="11" fillId="37" borderId="13" xfId="0" applyFont="1" applyFill="1" applyBorder="1" applyAlignment="1" applyProtection="1">
      <alignment horizontal="center"/>
      <protection/>
    </xf>
    <xf numFmtId="0" fontId="11" fillId="37" borderId="19" xfId="0" applyFont="1" applyFill="1" applyBorder="1" applyAlignment="1" applyProtection="1">
      <alignment horizontal="center"/>
      <protection/>
    </xf>
    <xf numFmtId="0" fontId="11" fillId="37" borderId="19" xfId="0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 applyProtection="1">
      <alignment horizontal="center" vertical="top"/>
      <protection/>
    </xf>
    <xf numFmtId="0" fontId="11" fillId="37" borderId="14" xfId="0" applyFont="1" applyFill="1" applyBorder="1" applyAlignment="1" applyProtection="1">
      <alignment horizontal="center"/>
      <protection locked="0"/>
    </xf>
    <xf numFmtId="0" fontId="11" fillId="34" borderId="34" xfId="0" applyFont="1" applyFill="1" applyBorder="1" applyAlignment="1" applyProtection="1">
      <alignment horizontal="center"/>
      <protection/>
    </xf>
    <xf numFmtId="0" fontId="11" fillId="37" borderId="35" xfId="0" applyFont="1" applyFill="1" applyBorder="1" applyAlignment="1" applyProtection="1">
      <alignment horizontal="center"/>
      <protection locked="0"/>
    </xf>
    <xf numFmtId="0" fontId="11" fillId="34" borderId="32" xfId="0" applyFont="1" applyFill="1" applyBorder="1" applyAlignment="1" applyProtection="1">
      <alignment horizontal="center"/>
      <protection/>
    </xf>
    <xf numFmtId="0" fontId="11" fillId="37" borderId="31" xfId="0" applyFont="1" applyFill="1" applyBorder="1" applyAlignment="1" applyProtection="1">
      <alignment horizontal="center"/>
      <protection locked="0"/>
    </xf>
    <xf numFmtId="0" fontId="11" fillId="34" borderId="36" xfId="0" applyFont="1" applyFill="1" applyBorder="1" applyAlignment="1" applyProtection="1">
      <alignment horizontal="center"/>
      <protection/>
    </xf>
    <xf numFmtId="0" fontId="11" fillId="37" borderId="37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/>
    </xf>
    <xf numFmtId="0" fontId="11" fillId="37" borderId="22" xfId="0" applyFont="1" applyFill="1" applyBorder="1" applyAlignment="1" applyProtection="1">
      <alignment horizontal="center"/>
      <protection locked="0"/>
    </xf>
    <xf numFmtId="0" fontId="11" fillId="37" borderId="38" xfId="0" applyFont="1" applyFill="1" applyBorder="1" applyAlignment="1" applyProtection="1">
      <alignment horizontal="center" vertical="top"/>
      <protection/>
    </xf>
    <xf numFmtId="0" fontId="11" fillId="37" borderId="38" xfId="0" applyFont="1" applyFill="1" applyBorder="1" applyAlignment="1" applyProtection="1">
      <alignment horizontal="center"/>
      <protection locked="0"/>
    </xf>
    <xf numFmtId="0" fontId="11" fillId="34" borderId="39" xfId="0" applyFont="1" applyFill="1" applyBorder="1" applyAlignment="1" applyProtection="1">
      <alignment horizontal="center" vertical="top"/>
      <protection/>
    </xf>
    <xf numFmtId="0" fontId="48" fillId="0" borderId="0" xfId="0" applyFont="1" applyAlignment="1" applyProtection="1">
      <alignment horizontal="left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11" fillId="0" borderId="24" xfId="0" applyFont="1" applyBorder="1" applyAlignment="1" applyProtection="1">
      <alignment horizontal="left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right"/>
      <protection/>
    </xf>
    <xf numFmtId="0" fontId="0" fillId="3" borderId="0" xfId="0" applyFill="1" applyAlignment="1" applyProtection="1">
      <alignment horizontal="right"/>
      <protection/>
    </xf>
    <xf numFmtId="0" fontId="0" fillId="4" borderId="0" xfId="0" applyFill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5" borderId="0" xfId="0" applyFont="1" applyFill="1" applyBorder="1" applyAlignment="1" applyProtection="1">
      <alignment horizontal="right" vertical="top" wrapText="1"/>
      <protection/>
    </xf>
    <xf numFmtId="0" fontId="0" fillId="4" borderId="0" xfId="0" applyFont="1" applyFill="1" applyBorder="1" applyAlignment="1" applyProtection="1">
      <alignment horizontal="right" vertical="top" wrapText="1"/>
      <protection/>
    </xf>
    <xf numFmtId="0" fontId="77" fillId="0" borderId="0" xfId="0" applyFont="1" applyAlignment="1" applyProtection="1">
      <alignment horizontal="center"/>
      <protection/>
    </xf>
    <xf numFmtId="0" fontId="70" fillId="0" borderId="0" xfId="0" applyFont="1" applyAlignment="1" applyProtection="1">
      <alignment horizontal="left" vertical="center" wrapText="1"/>
      <protection/>
    </xf>
    <xf numFmtId="0" fontId="73" fillId="0" borderId="0" xfId="0" applyFont="1" applyAlignment="1" applyProtection="1">
      <alignment horizontal="center" vertical="center" wrapText="1"/>
      <protection/>
    </xf>
    <xf numFmtId="0" fontId="73" fillId="35" borderId="13" xfId="0" applyNumberFormat="1" applyFont="1" applyFill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6" borderId="0" xfId="0" applyFill="1" applyAlignment="1" applyProtection="1">
      <alignment horizontal="right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7" borderId="0" xfId="0" applyFill="1" applyBorder="1" applyAlignment="1" applyProtection="1">
      <alignment horizontal="left"/>
      <protection/>
    </xf>
    <xf numFmtId="0" fontId="0" fillId="7" borderId="0" xfId="0" applyFont="1" applyFill="1" applyBorder="1" applyAlignment="1" applyProtection="1">
      <alignment horizontal="left"/>
      <protection/>
    </xf>
    <xf numFmtId="0" fontId="73" fillId="35" borderId="13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5" borderId="0" xfId="0" applyFill="1" applyAlignment="1" applyProtection="1">
      <alignment horizontal="right"/>
      <protection/>
    </xf>
    <xf numFmtId="0" fontId="12" fillId="6" borderId="0" xfId="0" applyFont="1" applyFill="1" applyBorder="1" applyAlignment="1" applyProtection="1">
      <alignment horizontal="left"/>
      <protection/>
    </xf>
    <xf numFmtId="0" fontId="0" fillId="7" borderId="0" xfId="0" applyFill="1" applyAlignment="1" applyProtection="1">
      <alignment horizontal="right" vertical="center"/>
      <protection/>
    </xf>
    <xf numFmtId="0" fontId="0" fillId="4" borderId="0" xfId="0" applyFill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70" fillId="0" borderId="14" xfId="0" applyFont="1" applyBorder="1" applyAlignment="1" applyProtection="1">
      <alignment horizontal="left" vertical="top"/>
      <protection locked="0"/>
    </xf>
    <xf numFmtId="0" fontId="70" fillId="0" borderId="16" xfId="0" applyFont="1" applyBorder="1" applyAlignment="1" applyProtection="1">
      <alignment horizontal="left" vertical="top"/>
      <protection locked="0"/>
    </xf>
    <xf numFmtId="0" fontId="70" fillId="0" borderId="24" xfId="0" applyFont="1" applyBorder="1" applyAlignment="1" applyProtection="1">
      <alignment horizontal="left" vertical="top"/>
      <protection locked="0"/>
    </xf>
    <xf numFmtId="0" fontId="70" fillId="0" borderId="0" xfId="0" applyFont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/>
      <protection/>
    </xf>
    <xf numFmtId="0" fontId="70" fillId="0" borderId="21" xfId="0" applyFont="1" applyBorder="1" applyAlignment="1" applyProtection="1">
      <alignment horizontal="center"/>
      <protection/>
    </xf>
    <xf numFmtId="0" fontId="70" fillId="0" borderId="0" xfId="0" applyFont="1" applyBorder="1" applyAlignment="1" applyProtection="1">
      <alignment horizontal="center"/>
      <protection/>
    </xf>
    <xf numFmtId="0" fontId="70" fillId="0" borderId="14" xfId="0" applyFont="1" applyBorder="1" applyAlignment="1" applyProtection="1">
      <alignment horizontal="left"/>
      <protection locked="0"/>
    </xf>
    <xf numFmtId="0" fontId="70" fillId="0" borderId="16" xfId="0" applyFont="1" applyBorder="1" applyAlignment="1" applyProtection="1">
      <alignment horizontal="left"/>
      <protection locked="0"/>
    </xf>
    <xf numFmtId="0" fontId="70" fillId="0" borderId="24" xfId="0" applyFont="1" applyBorder="1" applyAlignment="1" applyProtection="1">
      <alignment horizontal="left"/>
      <protection locked="0"/>
    </xf>
    <xf numFmtId="0" fontId="74" fillId="0" borderId="0" xfId="0" applyFont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71" fillId="0" borderId="42" xfId="0" applyFont="1" applyBorder="1" applyAlignment="1" applyProtection="1">
      <alignment horizontal="center"/>
      <protection/>
    </xf>
    <xf numFmtId="0" fontId="71" fillId="0" borderId="35" xfId="0" applyFont="1" applyBorder="1" applyAlignment="1" applyProtection="1">
      <alignment horizontal="center"/>
      <protection/>
    </xf>
    <xf numFmtId="0" fontId="71" fillId="0" borderId="34" xfId="0" applyFont="1" applyBorder="1" applyAlignment="1" applyProtection="1">
      <alignment horizontal="center"/>
      <protection/>
    </xf>
    <xf numFmtId="0" fontId="71" fillId="0" borderId="19" xfId="0" applyFont="1" applyBorder="1" applyAlignment="1" applyProtection="1">
      <alignment horizontal="center"/>
      <protection/>
    </xf>
    <xf numFmtId="0" fontId="71" fillId="0" borderId="2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71" fillId="0" borderId="13" xfId="0" applyFont="1" applyBorder="1" applyAlignment="1" applyProtection="1">
      <alignment horizontal="center"/>
      <protection/>
    </xf>
    <xf numFmtId="0" fontId="71" fillId="0" borderId="13" xfId="0" applyFont="1" applyBorder="1" applyAlignment="1" applyProtection="1">
      <alignment horizontal="center" wrapText="1"/>
      <protection locked="0"/>
    </xf>
    <xf numFmtId="0" fontId="71" fillId="0" borderId="13" xfId="0" applyFont="1" applyBorder="1" applyAlignment="1" applyProtection="1">
      <alignment horizontal="center"/>
      <protection locked="0"/>
    </xf>
    <xf numFmtId="0" fontId="71" fillId="0" borderId="14" xfId="0" applyFont="1" applyBorder="1" applyAlignment="1" applyProtection="1">
      <alignment horizontal="center"/>
      <protection locked="0"/>
    </xf>
    <xf numFmtId="0" fontId="71" fillId="0" borderId="24" xfId="0" applyFont="1" applyBorder="1" applyAlignment="1" applyProtection="1">
      <alignment horizontal="center"/>
      <protection locked="0"/>
    </xf>
    <xf numFmtId="0" fontId="71" fillId="0" borderId="14" xfId="0" applyFont="1" applyBorder="1" applyAlignment="1" applyProtection="1">
      <alignment horizontal="center" wrapText="1"/>
      <protection locked="0"/>
    </xf>
    <xf numFmtId="0" fontId="71" fillId="0" borderId="24" xfId="0" applyFont="1" applyBorder="1" applyAlignment="1" applyProtection="1">
      <alignment horizontal="center" wrapText="1"/>
      <protection locked="0"/>
    </xf>
    <xf numFmtId="0" fontId="71" fillId="0" borderId="0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/>
    </xf>
    <xf numFmtId="14" fontId="0" fillId="0" borderId="13" xfId="0" applyNumberFormat="1" applyBorder="1" applyAlignment="1" applyProtection="1">
      <alignment horizontal="center" vertical="top"/>
      <protection locked="0"/>
    </xf>
    <xf numFmtId="0" fontId="0" fillId="33" borderId="13" xfId="0" applyFill="1" applyBorder="1" applyAlignment="1" applyProtection="1">
      <alignment horizontal="center" vertical="top" wrapText="1"/>
      <protection/>
    </xf>
    <xf numFmtId="0" fontId="73" fillId="34" borderId="14" xfId="0" applyFont="1" applyFill="1" applyBorder="1" applyAlignment="1" applyProtection="1">
      <alignment horizontal="center" vertical="center" wrapText="1"/>
      <protection/>
    </xf>
    <xf numFmtId="0" fontId="73" fillId="34" borderId="24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  <xf numFmtId="0" fontId="84" fillId="0" borderId="18" xfId="0" applyFont="1" applyBorder="1" applyAlignment="1" applyProtection="1">
      <alignment horizontal="center" vertical="top" wrapText="1"/>
      <protection locked="0"/>
    </xf>
    <xf numFmtId="0" fontId="84" fillId="0" borderId="19" xfId="0" applyFont="1" applyBorder="1" applyAlignment="1" applyProtection="1">
      <alignment horizontal="center" vertical="top" wrapText="1"/>
      <protection locked="0"/>
    </xf>
    <xf numFmtId="0" fontId="84" fillId="0" borderId="20" xfId="0" applyFont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  <protection locked="0"/>
    </xf>
    <xf numFmtId="0" fontId="82" fillId="33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 vertical="top" wrapText="1"/>
      <protection/>
    </xf>
    <xf numFmtId="0" fontId="0" fillId="33" borderId="20" xfId="0" applyFill="1" applyBorder="1" applyAlignment="1" applyProtection="1">
      <alignment horizontal="center" vertical="top" wrapText="1"/>
      <protection/>
    </xf>
    <xf numFmtId="0" fontId="0" fillId="33" borderId="22" xfId="0" applyFill="1" applyBorder="1" applyAlignment="1" applyProtection="1">
      <alignment horizontal="center" vertical="top" wrapText="1"/>
      <protection/>
    </xf>
    <xf numFmtId="0" fontId="0" fillId="33" borderId="23" xfId="0" applyFill="1" applyBorder="1" applyAlignment="1" applyProtection="1">
      <alignment horizontal="center" vertical="top" wrapText="1"/>
      <protection/>
    </xf>
    <xf numFmtId="0" fontId="85" fillId="34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horizontal="left" wrapText="1"/>
      <protection/>
    </xf>
    <xf numFmtId="0" fontId="73" fillId="34" borderId="18" xfId="0" applyFont="1" applyFill="1" applyBorder="1" applyAlignment="1" applyProtection="1">
      <alignment horizontal="center" vertical="center" wrapText="1"/>
      <protection/>
    </xf>
    <xf numFmtId="0" fontId="73" fillId="34" borderId="20" xfId="0" applyFont="1" applyFill="1" applyBorder="1" applyAlignment="1" applyProtection="1">
      <alignment horizontal="center" vertical="center" wrapText="1"/>
      <protection/>
    </xf>
    <xf numFmtId="0" fontId="73" fillId="34" borderId="22" xfId="0" applyFont="1" applyFill="1" applyBorder="1" applyAlignment="1" applyProtection="1">
      <alignment horizontal="center" vertical="center" wrapText="1"/>
      <protection/>
    </xf>
    <xf numFmtId="0" fontId="73" fillId="34" borderId="23" xfId="0" applyFont="1" applyFill="1" applyBorder="1" applyAlignment="1" applyProtection="1">
      <alignment horizontal="center" vertical="center" wrapText="1"/>
      <protection/>
    </xf>
    <xf numFmtId="0" fontId="86" fillId="33" borderId="18" xfId="0" applyFont="1" applyFill="1" applyBorder="1" applyAlignment="1" applyProtection="1">
      <alignment horizontal="center" vertical="center"/>
      <protection/>
    </xf>
    <xf numFmtId="0" fontId="86" fillId="33" borderId="19" xfId="0" applyFont="1" applyFill="1" applyBorder="1" applyAlignment="1" applyProtection="1">
      <alignment horizontal="center" vertical="center"/>
      <protection/>
    </xf>
    <xf numFmtId="0" fontId="86" fillId="33" borderId="20" xfId="0" applyFont="1" applyFill="1" applyBorder="1" applyAlignment="1" applyProtection="1">
      <alignment horizontal="center" vertical="center"/>
      <protection/>
    </xf>
    <xf numFmtId="0" fontId="86" fillId="33" borderId="22" xfId="0" applyFont="1" applyFill="1" applyBorder="1" applyAlignment="1" applyProtection="1">
      <alignment horizontal="center" vertical="center"/>
      <protection/>
    </xf>
    <xf numFmtId="0" fontId="86" fillId="33" borderId="15" xfId="0" applyFont="1" applyFill="1" applyBorder="1" applyAlignment="1" applyProtection="1">
      <alignment horizontal="center" vertical="center"/>
      <protection/>
    </xf>
    <xf numFmtId="0" fontId="86" fillId="33" borderId="23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82" fillId="34" borderId="18" xfId="0" applyFont="1" applyFill="1" applyBorder="1" applyAlignment="1" applyProtection="1">
      <alignment horizontal="center"/>
      <protection/>
    </xf>
    <xf numFmtId="0" fontId="82" fillId="34" borderId="19" xfId="0" applyFont="1" applyFill="1" applyBorder="1" applyAlignment="1" applyProtection="1">
      <alignment horizontal="center"/>
      <protection/>
    </xf>
    <xf numFmtId="0" fontId="82" fillId="34" borderId="20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73" fillId="0" borderId="14" xfId="0" applyFont="1" applyBorder="1" applyAlignment="1" applyProtection="1">
      <alignment horizontal="center"/>
      <protection/>
    </xf>
    <xf numFmtId="0" fontId="73" fillId="0" borderId="24" xfId="0" applyFont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0" fontId="0" fillId="33" borderId="22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 horizontal="center" vertical="center" wrapText="1"/>
      <protection/>
    </xf>
    <xf numFmtId="0" fontId="82" fillId="0" borderId="14" xfId="0" applyFont="1" applyFill="1" applyBorder="1" applyAlignment="1" applyProtection="1">
      <alignment horizontal="center"/>
      <protection/>
    </xf>
    <xf numFmtId="0" fontId="82" fillId="0" borderId="16" xfId="0" applyFont="1" applyFill="1" applyBorder="1" applyAlignment="1" applyProtection="1">
      <alignment horizontal="center"/>
      <protection/>
    </xf>
    <xf numFmtId="0" fontId="82" fillId="0" borderId="24" xfId="0" applyFont="1" applyFill="1" applyBorder="1" applyAlignment="1" applyProtection="1">
      <alignment horizontal="center"/>
      <protection/>
    </xf>
    <xf numFmtId="0" fontId="73" fillId="33" borderId="18" xfId="0" applyFont="1" applyFill="1" applyBorder="1" applyAlignment="1" applyProtection="1">
      <alignment horizontal="center" vertical="top" wrapText="1"/>
      <protection/>
    </xf>
    <xf numFmtId="0" fontId="73" fillId="33" borderId="20" xfId="0" applyFont="1" applyFill="1" applyBorder="1" applyAlignment="1" applyProtection="1">
      <alignment horizontal="center" vertical="top" wrapText="1"/>
      <protection/>
    </xf>
    <xf numFmtId="0" fontId="73" fillId="33" borderId="22" xfId="0" applyFont="1" applyFill="1" applyBorder="1" applyAlignment="1" applyProtection="1">
      <alignment horizontal="center" vertical="top" wrapText="1"/>
      <protection/>
    </xf>
    <xf numFmtId="0" fontId="73" fillId="33" borderId="23" xfId="0" applyFont="1" applyFill="1" applyBorder="1" applyAlignment="1" applyProtection="1">
      <alignment horizontal="center" vertical="top" wrapText="1"/>
      <protection/>
    </xf>
    <xf numFmtId="0" fontId="73" fillId="0" borderId="18" xfId="0" applyFont="1" applyBorder="1" applyAlignment="1" applyProtection="1">
      <alignment horizontal="left" vertical="top" wrapText="1"/>
      <protection locked="0"/>
    </xf>
    <xf numFmtId="0" fontId="73" fillId="0" borderId="19" xfId="0" applyFont="1" applyBorder="1" applyAlignment="1" applyProtection="1">
      <alignment horizontal="left" vertical="top" wrapText="1"/>
      <protection locked="0"/>
    </xf>
    <xf numFmtId="0" fontId="73" fillId="0" borderId="20" xfId="0" applyFont="1" applyBorder="1" applyAlignment="1" applyProtection="1">
      <alignment horizontal="left" vertical="top" wrapText="1"/>
      <protection locked="0"/>
    </xf>
    <xf numFmtId="0" fontId="73" fillId="0" borderId="17" xfId="0" applyFont="1" applyBorder="1" applyAlignment="1" applyProtection="1">
      <alignment horizontal="left" vertical="top" wrapText="1"/>
      <protection locked="0"/>
    </xf>
    <xf numFmtId="0" fontId="73" fillId="0" borderId="0" xfId="0" applyFont="1" applyBorder="1" applyAlignment="1" applyProtection="1">
      <alignment horizontal="left" vertical="top" wrapText="1"/>
      <protection locked="0"/>
    </xf>
    <xf numFmtId="0" fontId="73" fillId="0" borderId="21" xfId="0" applyFont="1" applyBorder="1" applyAlignment="1" applyProtection="1">
      <alignment horizontal="left" vertical="top" wrapText="1"/>
      <protection locked="0"/>
    </xf>
    <xf numFmtId="0" fontId="73" fillId="0" borderId="22" xfId="0" applyFont="1" applyBorder="1" applyAlignment="1" applyProtection="1">
      <alignment horizontal="left" vertical="top" wrapText="1"/>
      <protection locked="0"/>
    </xf>
    <xf numFmtId="0" fontId="73" fillId="0" borderId="15" xfId="0" applyFont="1" applyBorder="1" applyAlignment="1" applyProtection="1">
      <alignment horizontal="left" vertical="top" wrapText="1"/>
      <protection locked="0"/>
    </xf>
    <xf numFmtId="0" fontId="73" fillId="0" borderId="23" xfId="0" applyFont="1" applyBorder="1" applyAlignment="1" applyProtection="1">
      <alignment horizontal="left" vertical="top" wrapText="1"/>
      <protection locked="0"/>
    </xf>
    <xf numFmtId="0" fontId="74" fillId="0" borderId="43" xfId="0" applyFont="1" applyBorder="1" applyAlignment="1" applyProtection="1">
      <alignment horizontal="center" vertical="center" wrapText="1"/>
      <protection/>
    </xf>
    <xf numFmtId="0" fontId="74" fillId="0" borderId="44" xfId="0" applyFont="1" applyBorder="1" applyAlignment="1" applyProtection="1">
      <alignment horizontal="center" vertical="center" wrapText="1"/>
      <protection/>
    </xf>
    <xf numFmtId="0" fontId="74" fillId="0" borderId="45" xfId="0" applyFont="1" applyBorder="1" applyAlignment="1" applyProtection="1">
      <alignment horizontal="center" vertical="center" wrapText="1"/>
      <protection/>
    </xf>
    <xf numFmtId="0" fontId="74" fillId="0" borderId="25" xfId="0" applyFont="1" applyBorder="1" applyAlignment="1" applyProtection="1">
      <alignment horizontal="center" vertical="center" wrapText="1"/>
      <protection/>
    </xf>
    <xf numFmtId="0" fontId="74" fillId="0" borderId="26" xfId="0" applyFont="1" applyBorder="1" applyAlignment="1" applyProtection="1">
      <alignment horizontal="center" vertical="center" wrapText="1"/>
      <protection/>
    </xf>
    <xf numFmtId="0" fontId="73" fillId="0" borderId="13" xfId="0" applyFont="1" applyBorder="1" applyAlignment="1" applyProtection="1">
      <alignment horizontal="center" vertical="top"/>
      <protection locked="0"/>
    </xf>
    <xf numFmtId="0" fontId="73" fillId="0" borderId="31" xfId="0" applyFont="1" applyBorder="1" applyAlignment="1" applyProtection="1">
      <alignment horizontal="center" vertical="top"/>
      <protection locked="0"/>
    </xf>
    <xf numFmtId="0" fontId="73" fillId="0" borderId="13" xfId="0" applyFont="1" applyBorder="1" applyAlignment="1" applyProtection="1">
      <alignment horizontal="left" vertical="top" wrapText="1"/>
      <protection locked="0"/>
    </xf>
    <xf numFmtId="0" fontId="73" fillId="0" borderId="31" xfId="0" applyFont="1" applyBorder="1" applyAlignment="1" applyProtection="1">
      <alignment horizontal="left" vertical="top" wrapText="1"/>
      <protection locked="0"/>
    </xf>
    <xf numFmtId="0" fontId="73" fillId="0" borderId="39" xfId="0" applyFont="1" applyBorder="1" applyAlignment="1" applyProtection="1">
      <alignment horizontal="left" vertical="top" wrapText="1"/>
      <protection locked="0"/>
    </xf>
    <xf numFmtId="0" fontId="73" fillId="0" borderId="37" xfId="0" applyFont="1" applyBorder="1" applyAlignment="1" applyProtection="1">
      <alignment horizontal="left" vertical="top" wrapText="1"/>
      <protection locked="0"/>
    </xf>
    <xf numFmtId="0" fontId="73" fillId="0" borderId="18" xfId="0" applyFont="1" applyBorder="1" applyAlignment="1" applyProtection="1">
      <alignment horizontal="left" vertical="top" wrapText="1"/>
      <protection/>
    </xf>
    <xf numFmtId="0" fontId="73" fillId="0" borderId="20" xfId="0" applyFont="1" applyBorder="1" applyAlignment="1" applyProtection="1">
      <alignment horizontal="left" vertical="top" wrapText="1"/>
      <protection/>
    </xf>
    <xf numFmtId="0" fontId="73" fillId="0" borderId="17" xfId="0" applyFont="1" applyBorder="1" applyAlignment="1" applyProtection="1">
      <alignment horizontal="left" vertical="top" wrapText="1"/>
      <protection/>
    </xf>
    <xf numFmtId="0" fontId="73" fillId="0" borderId="21" xfId="0" applyFont="1" applyBorder="1" applyAlignment="1" applyProtection="1">
      <alignment horizontal="left" vertical="top" wrapText="1"/>
      <protection/>
    </xf>
    <xf numFmtId="0" fontId="73" fillId="0" borderId="22" xfId="0" applyFont="1" applyBorder="1" applyAlignment="1" applyProtection="1">
      <alignment horizontal="left" vertical="top" wrapText="1"/>
      <protection/>
    </xf>
    <xf numFmtId="0" fontId="73" fillId="0" borderId="23" xfId="0" applyFont="1" applyBorder="1" applyAlignment="1" applyProtection="1">
      <alignment horizontal="left" vertical="top" wrapText="1"/>
      <protection/>
    </xf>
    <xf numFmtId="0" fontId="74" fillId="0" borderId="25" xfId="0" applyFont="1" applyBorder="1" applyAlignment="1" applyProtection="1">
      <alignment horizontal="left"/>
      <protection/>
    </xf>
    <xf numFmtId="0" fontId="74" fillId="0" borderId="0" xfId="0" applyFont="1" applyBorder="1" applyAlignment="1" applyProtection="1">
      <alignment horizontal="left"/>
      <protection/>
    </xf>
    <xf numFmtId="0" fontId="73" fillId="0" borderId="46" xfId="0" applyFont="1" applyBorder="1" applyAlignment="1" applyProtection="1">
      <alignment horizontal="left" vertical="top"/>
      <protection locked="0"/>
    </xf>
    <xf numFmtId="0" fontId="73" fillId="0" borderId="47" xfId="0" applyFont="1" applyBorder="1" applyAlignment="1" applyProtection="1">
      <alignment horizontal="left" vertical="top"/>
      <protection locked="0"/>
    </xf>
    <xf numFmtId="0" fontId="73" fillId="0" borderId="48" xfId="0" applyFont="1" applyBorder="1" applyAlignment="1" applyProtection="1">
      <alignment horizontal="left" vertical="top"/>
      <protection locked="0"/>
    </xf>
    <xf numFmtId="0" fontId="73" fillId="0" borderId="49" xfId="0" applyFont="1" applyBorder="1" applyAlignment="1" applyProtection="1">
      <alignment horizontal="left" vertical="top"/>
      <protection locked="0"/>
    </xf>
    <xf numFmtId="0" fontId="73" fillId="0" borderId="19" xfId="0" applyFont="1" applyBorder="1" applyAlignment="1" applyProtection="1">
      <alignment horizontal="left" vertical="top"/>
      <protection locked="0"/>
    </xf>
    <xf numFmtId="0" fontId="73" fillId="0" borderId="50" xfId="0" applyFont="1" applyBorder="1" applyAlignment="1" applyProtection="1">
      <alignment horizontal="left" vertical="top"/>
      <protection locked="0"/>
    </xf>
    <xf numFmtId="0" fontId="73" fillId="0" borderId="51" xfId="0" applyFont="1" applyBorder="1" applyAlignment="1" applyProtection="1">
      <alignment horizontal="left" vertical="top"/>
      <protection locked="0"/>
    </xf>
    <xf numFmtId="0" fontId="73" fillId="0" borderId="38" xfId="0" applyFont="1" applyBorder="1" applyAlignment="1" applyProtection="1">
      <alignment horizontal="left" vertical="top"/>
      <protection locked="0"/>
    </xf>
    <xf numFmtId="0" fontId="73" fillId="0" borderId="52" xfId="0" applyFont="1" applyBorder="1" applyAlignment="1" applyProtection="1">
      <alignment horizontal="left" vertical="top"/>
      <protection locked="0"/>
    </xf>
    <xf numFmtId="14" fontId="73" fillId="0" borderId="13" xfId="0" applyNumberFormat="1" applyFont="1" applyFill="1" applyBorder="1" applyAlignment="1" applyProtection="1">
      <alignment horizontal="center" vertical="center"/>
      <protection locked="0"/>
    </xf>
    <xf numFmtId="0" fontId="73" fillId="0" borderId="13" xfId="0" applyNumberFormat="1" applyFont="1" applyFill="1" applyBorder="1" applyAlignment="1" applyProtection="1">
      <alignment horizontal="center" vertical="center"/>
      <protection locked="0"/>
    </xf>
    <xf numFmtId="0" fontId="73" fillId="33" borderId="13" xfId="0" applyFont="1" applyFill="1" applyBorder="1" applyAlignment="1" applyProtection="1">
      <alignment horizontal="center" vertical="top" wrapText="1"/>
      <protection/>
    </xf>
    <xf numFmtId="0" fontId="73" fillId="0" borderId="13" xfId="0" applyFont="1" applyFill="1" applyBorder="1" applyAlignment="1" applyProtection="1">
      <alignment horizontal="center" vertical="center"/>
      <protection locked="0"/>
    </xf>
    <xf numFmtId="0" fontId="74" fillId="0" borderId="43" xfId="0" applyFont="1" applyBorder="1" applyAlignment="1" applyProtection="1">
      <alignment horizontal="center"/>
      <protection/>
    </xf>
    <xf numFmtId="0" fontId="74" fillId="0" borderId="44" xfId="0" applyFont="1" applyBorder="1" applyAlignment="1" applyProtection="1">
      <alignment horizontal="center"/>
      <protection/>
    </xf>
    <xf numFmtId="0" fontId="74" fillId="0" borderId="45" xfId="0" applyFont="1" applyBorder="1" applyAlignment="1" applyProtection="1">
      <alignment horizontal="center"/>
      <protection/>
    </xf>
    <xf numFmtId="0" fontId="74" fillId="0" borderId="26" xfId="0" applyFont="1" applyBorder="1" applyAlignment="1" applyProtection="1">
      <alignment horizontal="left"/>
      <protection/>
    </xf>
    <xf numFmtId="0" fontId="73" fillId="33" borderId="13" xfId="0" applyFont="1" applyFill="1" applyBorder="1" applyAlignment="1" applyProtection="1">
      <alignment horizontal="center"/>
      <protection/>
    </xf>
    <xf numFmtId="0" fontId="73" fillId="34" borderId="13" xfId="0" applyFont="1" applyFill="1" applyBorder="1" applyAlignment="1" applyProtection="1">
      <alignment horizontal="center"/>
      <protection/>
    </xf>
    <xf numFmtId="0" fontId="72" fillId="0" borderId="0" xfId="0" applyFont="1" applyAlignment="1" applyProtection="1">
      <alignment horizontal="center"/>
      <protection/>
    </xf>
    <xf numFmtId="0" fontId="73" fillId="33" borderId="14" xfId="0" applyFont="1" applyFill="1" applyBorder="1" applyAlignment="1" applyProtection="1">
      <alignment horizontal="center"/>
      <protection/>
    </xf>
    <xf numFmtId="0" fontId="73" fillId="33" borderId="24" xfId="0" applyFont="1" applyFill="1" applyBorder="1" applyAlignment="1" applyProtection="1">
      <alignment horizontal="center"/>
      <protection/>
    </xf>
    <xf numFmtId="0" fontId="73" fillId="34" borderId="14" xfId="0" applyFont="1" applyFill="1" applyBorder="1" applyAlignment="1" applyProtection="1">
      <alignment horizontal="center"/>
      <protection/>
    </xf>
    <xf numFmtId="0" fontId="73" fillId="34" borderId="16" xfId="0" applyFont="1" applyFill="1" applyBorder="1" applyAlignment="1" applyProtection="1">
      <alignment horizontal="center"/>
      <protection/>
    </xf>
    <xf numFmtId="0" fontId="73" fillId="34" borderId="24" xfId="0" applyFont="1" applyFill="1" applyBorder="1" applyAlignment="1" applyProtection="1">
      <alignment horizontal="center"/>
      <protection/>
    </xf>
    <xf numFmtId="0" fontId="71" fillId="2" borderId="14" xfId="0" applyFont="1" applyFill="1" applyBorder="1" applyAlignment="1" applyProtection="1">
      <alignment horizontal="left"/>
      <protection/>
    </xf>
    <xf numFmtId="0" fontId="71" fillId="2" borderId="16" xfId="0" applyFont="1" applyFill="1" applyBorder="1" applyAlignment="1" applyProtection="1">
      <alignment horizontal="left"/>
      <protection/>
    </xf>
    <xf numFmtId="0" fontId="71" fillId="2" borderId="23" xfId="0" applyFont="1" applyFill="1" applyBorder="1" applyAlignment="1" applyProtection="1">
      <alignment horizontal="left"/>
      <protection/>
    </xf>
    <xf numFmtId="0" fontId="71" fillId="2" borderId="24" xfId="0" applyFont="1" applyFill="1" applyBorder="1" applyAlignment="1" applyProtection="1">
      <alignment horizontal="lef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ill>
        <patternFill>
          <bgColor rgb="FFFFC000"/>
        </patternFill>
      </fill>
    </dxf>
    <dxf>
      <fill>
        <patternFill patternType="gray0625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775"/>
          <c:y val="0.10875"/>
          <c:w val="0.2745"/>
          <c:h val="0.76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'fiche de poste page 1 et 2'!$C$69:$C$88</c:f>
              <c:numCache/>
            </c:numRef>
          </c:cat>
          <c:val>
            <c:numRef>
              <c:f>'fiche de poste page 1 et 2'!$D$69:$D$88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35"/>
          <c:y val="0.02525"/>
          <c:w val="0.544"/>
          <c:h val="0.9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95</xdr:row>
      <xdr:rowOff>114300</xdr:rowOff>
    </xdr:from>
    <xdr:to>
      <xdr:col>4</xdr:col>
      <xdr:colOff>361950</xdr:colOff>
      <xdr:row>107</xdr:row>
      <xdr:rowOff>123825</xdr:rowOff>
    </xdr:to>
    <xdr:graphicFrame>
      <xdr:nvGraphicFramePr>
        <xdr:cNvPr id="1" name="Graphique 5"/>
        <xdr:cNvGraphicFramePr/>
      </xdr:nvGraphicFramePr>
      <xdr:xfrm>
        <a:off x="123825" y="16068675"/>
        <a:ext cx="540067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57150</xdr:rowOff>
    </xdr:from>
    <xdr:to>
      <xdr:col>2</xdr:col>
      <xdr:colOff>1123950</xdr:colOff>
      <xdr:row>4</xdr:row>
      <xdr:rowOff>123825</xdr:rowOff>
    </xdr:to>
    <xdr:pic>
      <xdr:nvPicPr>
        <xdr:cNvPr id="2" name="Image 2" descr="logo omb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7150"/>
          <a:ext cx="1609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60</xdr:row>
      <xdr:rowOff>9525</xdr:rowOff>
    </xdr:from>
    <xdr:to>
      <xdr:col>2</xdr:col>
      <xdr:colOff>1133475</xdr:colOff>
      <xdr:row>64</xdr:row>
      <xdr:rowOff>38100</xdr:rowOff>
    </xdr:to>
    <xdr:pic>
      <xdr:nvPicPr>
        <xdr:cNvPr id="3" name="Image 3" descr="logo omb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9944100"/>
          <a:ext cx="1562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111</xdr:row>
      <xdr:rowOff>247650</xdr:rowOff>
    </xdr:from>
    <xdr:to>
      <xdr:col>2</xdr:col>
      <xdr:colOff>1009650</xdr:colOff>
      <xdr:row>113</xdr:row>
      <xdr:rowOff>276225</xdr:rowOff>
    </xdr:to>
    <xdr:pic>
      <xdr:nvPicPr>
        <xdr:cNvPr id="4" name="Image 3" descr="logo omb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9335750"/>
          <a:ext cx="1552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2</xdr:row>
      <xdr:rowOff>152400</xdr:rowOff>
    </xdr:to>
    <xdr:pic>
      <xdr:nvPicPr>
        <xdr:cNvPr id="1" name="Image 1" descr="logo omb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2</xdr:row>
      <xdr:rowOff>133350</xdr:rowOff>
    </xdr:to>
    <xdr:pic>
      <xdr:nvPicPr>
        <xdr:cNvPr id="1" name="Image 2" descr="logo omb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200025</xdr:colOff>
      <xdr:row>32</xdr:row>
      <xdr:rowOff>57150</xdr:rowOff>
    </xdr:from>
    <xdr:ext cx="180975" cy="276225"/>
    <xdr:sp fLocksText="0">
      <xdr:nvSpPr>
        <xdr:cNvPr id="1" name="ZoneTexte 2"/>
        <xdr:cNvSpPr txBox="1">
          <a:spLocks noChangeArrowheads="1"/>
        </xdr:cNvSpPr>
      </xdr:nvSpPr>
      <xdr:spPr>
        <a:xfrm>
          <a:off x="6200775" y="65913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171450</xdr:colOff>
      <xdr:row>67</xdr:row>
      <xdr:rowOff>142875</xdr:rowOff>
    </xdr:from>
    <xdr:ext cx="190500" cy="266700"/>
    <xdr:sp fLocksText="0">
      <xdr:nvSpPr>
        <xdr:cNvPr id="2" name="ZoneTexte 4"/>
        <xdr:cNvSpPr txBox="1">
          <a:spLocks noChangeArrowheads="1"/>
        </xdr:cNvSpPr>
      </xdr:nvSpPr>
      <xdr:spPr>
        <a:xfrm>
          <a:off x="5724525" y="142398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0</xdr:row>
      <xdr:rowOff>0</xdr:rowOff>
    </xdr:from>
    <xdr:to>
      <xdr:col>0</xdr:col>
      <xdr:colOff>1066800</xdr:colOff>
      <xdr:row>2</xdr:row>
      <xdr:rowOff>133350</xdr:rowOff>
    </xdr:to>
    <xdr:pic>
      <xdr:nvPicPr>
        <xdr:cNvPr id="3" name="Image 6" descr="logo omb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247650</xdr:colOff>
      <xdr:row>59</xdr:row>
      <xdr:rowOff>104775</xdr:rowOff>
    </xdr:from>
    <xdr:ext cx="190500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6210300" y="10496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2" name="Image 4" descr="logo omb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2</xdr:row>
      <xdr:rowOff>152400</xdr:rowOff>
    </xdr:to>
    <xdr:pic>
      <xdr:nvPicPr>
        <xdr:cNvPr id="1" name="Image 6" descr="logo omb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43</xdr:row>
      <xdr:rowOff>228600</xdr:rowOff>
    </xdr:from>
    <xdr:to>
      <xdr:col>1</xdr:col>
      <xdr:colOff>438150</xdr:colOff>
      <xdr:row>43</xdr:row>
      <xdr:rowOff>533400</xdr:rowOff>
    </xdr:to>
    <xdr:pic>
      <xdr:nvPicPr>
        <xdr:cNvPr id="2" name="Image 7" descr="logo omb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410450"/>
          <a:ext cx="590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86</xdr:row>
      <xdr:rowOff>47625</xdr:rowOff>
    </xdr:from>
    <xdr:to>
      <xdr:col>1</xdr:col>
      <xdr:colOff>533400</xdr:colOff>
      <xdr:row>86</xdr:row>
      <xdr:rowOff>400050</xdr:rowOff>
    </xdr:to>
    <xdr:pic>
      <xdr:nvPicPr>
        <xdr:cNvPr id="3" name="Image 8" descr="logo omb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154150"/>
          <a:ext cx="685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112</xdr:row>
      <xdr:rowOff>19050</xdr:rowOff>
    </xdr:from>
    <xdr:to>
      <xdr:col>9</xdr:col>
      <xdr:colOff>571500</xdr:colOff>
      <xdr:row>121</xdr:row>
      <xdr:rowOff>38100</xdr:rowOff>
    </xdr:to>
    <xdr:sp>
      <xdr:nvSpPr>
        <xdr:cNvPr id="4" name="ZoneTexte 1"/>
        <xdr:cNvSpPr txBox="1">
          <a:spLocks noChangeArrowheads="1"/>
        </xdr:cNvSpPr>
      </xdr:nvSpPr>
      <xdr:spPr>
        <a:xfrm>
          <a:off x="6134100" y="18659475"/>
          <a:ext cx="2905125" cy="14763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DONNER</a:t>
          </a:r>
          <a:r>
            <a:rPr lang="en-US" cap="none" sz="1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 LA PRIORITE AUX FORMATIONS STATUTAIRES OBLIGATOIRES QUI CONDITIONNENT LE DEROULEMENT DE LA CARRIERE DE L'AGENT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2</xdr:row>
      <xdr:rowOff>133350</xdr:rowOff>
    </xdr:to>
    <xdr:pic>
      <xdr:nvPicPr>
        <xdr:cNvPr id="1" name="Image 2" descr="logo omb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133350</xdr:rowOff>
    </xdr:to>
    <xdr:pic>
      <xdr:nvPicPr>
        <xdr:cNvPr id="1" name="Image 1" descr="logo omb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2</xdr:row>
      <xdr:rowOff>114300</xdr:rowOff>
    </xdr:to>
    <xdr:pic>
      <xdr:nvPicPr>
        <xdr:cNvPr id="1" name="Image 1" descr="logo omb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37"/>
  <sheetViews>
    <sheetView showGridLines="0" tabSelected="1" zoomScale="110" zoomScaleNormal="110" zoomScalePageLayoutView="80" workbookViewId="0" topLeftCell="A120">
      <selection activeCell="C133" sqref="C133:C135"/>
    </sheetView>
  </sheetViews>
  <sheetFormatPr defaultColWidth="11.421875" defaultRowHeight="15"/>
  <cols>
    <col min="1" max="1" width="6.8515625" style="246" customWidth="1"/>
    <col min="2" max="2" width="3.421875" style="246" customWidth="1"/>
    <col min="3" max="3" width="60.140625" style="246" customWidth="1"/>
    <col min="4" max="4" width="7.00390625" style="246" customWidth="1"/>
    <col min="5" max="5" width="7.421875" style="246" customWidth="1"/>
    <col min="6" max="7" width="11.421875" style="246" customWidth="1"/>
    <col min="8" max="8" width="0" style="246" hidden="1" customWidth="1"/>
    <col min="9" max="16384" width="11.421875" style="246" customWidth="1"/>
  </cols>
  <sheetData>
    <row r="1" ht="12.75"/>
    <row r="2" ht="12.75"/>
    <row r="3" ht="12.75">
      <c r="C3" s="282"/>
    </row>
    <row r="4" ht="12.75"/>
    <row r="5" ht="21" customHeight="1"/>
    <row r="6" ht="15.75" customHeight="1"/>
    <row r="7" ht="50.25" customHeight="1">
      <c r="C7" s="315" t="s">
        <v>0</v>
      </c>
    </row>
    <row r="8" spans="1:2" ht="12.75">
      <c r="A8" s="268" t="s">
        <v>10</v>
      </c>
      <c r="B8" s="289"/>
    </row>
    <row r="9" ht="10.5" customHeight="1"/>
    <row r="10" ht="12" customHeight="1"/>
    <row r="11" ht="12.75"/>
    <row r="12" spans="1:3" ht="12.75" customHeight="1">
      <c r="A12" s="269" t="s">
        <v>11</v>
      </c>
      <c r="B12" s="290"/>
      <c r="C12" s="291">
        <v>41883</v>
      </c>
    </row>
    <row r="13" spans="1:3" ht="12.75" customHeight="1">
      <c r="A13" s="342" t="s">
        <v>12</v>
      </c>
      <c r="B13" s="342"/>
      <c r="C13" s="342"/>
    </row>
    <row r="14" ht="12.75" customHeight="1">
      <c r="C14" s="292"/>
    </row>
    <row r="15" ht="12.75" customHeight="1">
      <c r="A15" s="268" t="s">
        <v>1</v>
      </c>
    </row>
    <row r="16" ht="30.75" customHeight="1">
      <c r="C16" s="309"/>
    </row>
    <row r="17" ht="12.75" customHeight="1"/>
    <row r="18" ht="12.75" customHeight="1"/>
    <row r="19" ht="12.75" customHeight="1">
      <c r="A19" s="268" t="s">
        <v>2</v>
      </c>
    </row>
    <row r="20" spans="3:8" ht="30.75" customHeight="1">
      <c r="C20" s="310"/>
      <c r="H20" s="246">
        <v>1</v>
      </c>
    </row>
    <row r="21" ht="21" customHeight="1">
      <c r="H21" s="246">
        <v>2</v>
      </c>
    </row>
    <row r="22" spans="1:8" ht="23.25" customHeight="1">
      <c r="A22" s="268" t="s">
        <v>115</v>
      </c>
      <c r="H22" s="246">
        <v>3</v>
      </c>
    </row>
    <row r="23" ht="26.25" customHeight="1">
      <c r="C23" s="311"/>
    </row>
    <row r="24" ht="3.75" customHeight="1">
      <c r="C24" s="293"/>
    </row>
    <row r="25" ht="15" customHeight="1"/>
    <row r="26" ht="12.75" customHeight="1" hidden="1"/>
    <row r="27" ht="12.75" customHeight="1">
      <c r="A27" s="268" t="s">
        <v>150</v>
      </c>
    </row>
    <row r="28" spans="1:3" ht="27.75" customHeight="1">
      <c r="A28" s="268"/>
      <c r="C28" s="266"/>
    </row>
    <row r="29" spans="1:3" ht="12.75" customHeight="1">
      <c r="A29" s="268"/>
      <c r="C29" s="266"/>
    </row>
    <row r="30" spans="1:3" ht="12.75" customHeight="1">
      <c r="A30" s="268"/>
      <c r="C30" s="266"/>
    </row>
    <row r="31" spans="1:3" ht="12.75" customHeight="1">
      <c r="A31" s="268"/>
      <c r="C31" s="266"/>
    </row>
    <row r="32" spans="1:3" ht="12.75" customHeight="1">
      <c r="A32" s="268"/>
      <c r="C32" s="266"/>
    </row>
    <row r="33" spans="1:3" ht="12.75" customHeight="1">
      <c r="A33" s="268"/>
      <c r="C33" s="266"/>
    </row>
    <row r="34" spans="1:3" ht="12.75" customHeight="1">
      <c r="A34" s="268"/>
      <c r="C34" s="266"/>
    </row>
    <row r="35" spans="1:3" ht="12.75" customHeight="1">
      <c r="A35" s="268"/>
      <c r="C35" s="266"/>
    </row>
    <row r="36" spans="1:3" ht="12.75" customHeight="1">
      <c r="A36" s="268"/>
      <c r="C36" s="266"/>
    </row>
    <row r="37" spans="1:3" ht="12.75" customHeight="1">
      <c r="A37" s="268"/>
      <c r="C37" s="266"/>
    </row>
    <row r="38" s="247" customFormat="1" ht="12.75" customHeight="1">
      <c r="C38" s="266"/>
    </row>
    <row r="39" ht="16.5" customHeight="1"/>
    <row r="40" spans="1:5" ht="17.25" customHeight="1">
      <c r="A40" s="268" t="s">
        <v>151</v>
      </c>
      <c r="D40" s="294" t="s">
        <v>144</v>
      </c>
      <c r="E40" s="295"/>
    </row>
    <row r="41" spans="2:5" ht="15" customHeight="1">
      <c r="B41" s="124">
        <v>1</v>
      </c>
      <c r="C41" s="266"/>
      <c r="D41" s="296">
        <v>1</v>
      </c>
      <c r="E41" s="295"/>
    </row>
    <row r="42" spans="2:5" ht="12.75" customHeight="1">
      <c r="B42" s="124">
        <v>2</v>
      </c>
      <c r="C42" s="266"/>
      <c r="D42" s="296">
        <v>1</v>
      </c>
      <c r="E42" s="295"/>
    </row>
    <row r="43" spans="2:5" ht="12.75" customHeight="1">
      <c r="B43" s="124">
        <v>3</v>
      </c>
      <c r="C43" s="266"/>
      <c r="D43" s="296">
        <v>1</v>
      </c>
      <c r="E43" s="295"/>
    </row>
    <row r="44" spans="2:5" ht="12.75" customHeight="1">
      <c r="B44" s="124">
        <v>4</v>
      </c>
      <c r="C44" s="266"/>
      <c r="D44" s="296">
        <v>1</v>
      </c>
      <c r="E44" s="295"/>
    </row>
    <row r="45" spans="2:5" ht="12.75" customHeight="1">
      <c r="B45" s="124">
        <v>5</v>
      </c>
      <c r="C45" s="266"/>
      <c r="D45" s="296">
        <v>1</v>
      </c>
      <c r="E45" s="295"/>
    </row>
    <row r="46" spans="2:5" ht="12.75" customHeight="1">
      <c r="B46" s="124">
        <v>6</v>
      </c>
      <c r="C46" s="266"/>
      <c r="D46" s="296">
        <v>1</v>
      </c>
      <c r="E46" s="295"/>
    </row>
    <row r="47" spans="2:5" ht="12.75" customHeight="1">
      <c r="B47" s="124">
        <v>7</v>
      </c>
      <c r="C47" s="266"/>
      <c r="D47" s="296">
        <v>1</v>
      </c>
      <c r="E47" s="295"/>
    </row>
    <row r="48" spans="2:5" ht="12.75" customHeight="1">
      <c r="B48" s="124">
        <v>8</v>
      </c>
      <c r="C48" s="266"/>
      <c r="D48" s="296">
        <v>1</v>
      </c>
      <c r="E48" s="295"/>
    </row>
    <row r="49" spans="2:5" ht="12.75" customHeight="1">
      <c r="B49" s="124">
        <v>9</v>
      </c>
      <c r="C49" s="266"/>
      <c r="D49" s="296">
        <v>1</v>
      </c>
      <c r="E49" s="295"/>
    </row>
    <row r="50" spans="2:5" ht="12.75" customHeight="1">
      <c r="B50" s="297"/>
      <c r="C50" s="313"/>
      <c r="D50" s="314"/>
      <c r="E50" s="295"/>
    </row>
    <row r="51" spans="2:5" ht="12" customHeight="1">
      <c r="B51" s="297"/>
      <c r="C51" s="313"/>
      <c r="D51" s="314"/>
      <c r="E51" s="295"/>
    </row>
    <row r="52" spans="2:5" ht="12.75" customHeight="1" hidden="1">
      <c r="B52" s="297"/>
      <c r="C52" s="313"/>
      <c r="D52" s="314"/>
      <c r="E52" s="295"/>
    </row>
    <row r="53" spans="2:5" ht="12.75" customHeight="1" hidden="1">
      <c r="B53" s="297"/>
      <c r="C53" s="313"/>
      <c r="D53" s="314"/>
      <c r="E53" s="295"/>
    </row>
    <row r="54" spans="2:5" ht="12.75" customHeight="1" hidden="1">
      <c r="B54" s="297"/>
      <c r="C54" s="313"/>
      <c r="D54" s="314"/>
      <c r="E54" s="295"/>
    </row>
    <row r="55" spans="2:5" ht="12.75" customHeight="1" hidden="1">
      <c r="B55" s="297"/>
      <c r="C55" s="313"/>
      <c r="D55" s="314"/>
      <c r="E55" s="295"/>
    </row>
    <row r="56" spans="2:5" ht="12.75" customHeight="1" hidden="1">
      <c r="B56" s="297"/>
      <c r="C56" s="313"/>
      <c r="D56" s="314"/>
      <c r="E56" s="295"/>
    </row>
    <row r="57" spans="2:5" ht="12.75" customHeight="1" hidden="1">
      <c r="B57" s="297"/>
      <c r="C57" s="313"/>
      <c r="D57" s="314"/>
      <c r="E57" s="295"/>
    </row>
    <row r="58" spans="2:5" ht="12.75" customHeight="1" hidden="1">
      <c r="B58" s="297"/>
      <c r="C58" s="313"/>
      <c r="D58" s="314"/>
      <c r="E58" s="295"/>
    </row>
    <row r="59" spans="2:5" ht="12.75" customHeight="1" hidden="1">
      <c r="B59" s="297"/>
      <c r="C59" s="313"/>
      <c r="D59" s="314"/>
      <c r="E59" s="295"/>
    </row>
    <row r="60" spans="2:5" ht="12.75" customHeight="1">
      <c r="B60" s="297"/>
      <c r="C60" s="313"/>
      <c r="D60" s="314"/>
      <c r="E60" s="295"/>
    </row>
    <row r="61" spans="2:3" ht="12.75" customHeight="1">
      <c r="B61" s="297"/>
      <c r="C61" s="298"/>
    </row>
    <row r="62" spans="2:3" ht="12.75" customHeight="1">
      <c r="B62" s="299"/>
      <c r="C62" s="312"/>
    </row>
    <row r="63" spans="2:3" ht="12.75" customHeight="1">
      <c r="B63" s="299"/>
      <c r="C63" s="312"/>
    </row>
    <row r="64" spans="2:3" ht="12.75" customHeight="1">
      <c r="B64" s="299"/>
      <c r="C64" s="312"/>
    </row>
    <row r="65" spans="2:3" ht="30.75" customHeight="1">
      <c r="B65" s="299"/>
      <c r="C65" s="312"/>
    </row>
    <row r="66" ht="12.75" customHeight="1">
      <c r="A66" s="268" t="s">
        <v>6</v>
      </c>
    </row>
    <row r="67" ht="21.75" customHeight="1">
      <c r="A67" s="268" t="s">
        <v>117</v>
      </c>
    </row>
    <row r="68" spans="2:5" ht="12.75" customHeight="1">
      <c r="B68" s="297"/>
      <c r="C68" s="126" t="s">
        <v>21</v>
      </c>
      <c r="D68" s="126" t="s">
        <v>142</v>
      </c>
      <c r="E68" s="276" t="s">
        <v>145</v>
      </c>
    </row>
    <row r="69" spans="2:5" ht="12.75" customHeight="1">
      <c r="B69" s="124">
        <v>1</v>
      </c>
      <c r="C69" s="266"/>
      <c r="D69" s="292"/>
      <c r="E69" s="287">
        <v>1</v>
      </c>
    </row>
    <row r="70" spans="2:5" ht="12.75" customHeight="1">
      <c r="B70" s="124">
        <v>2</v>
      </c>
      <c r="C70" s="266"/>
      <c r="D70" s="292"/>
      <c r="E70" s="287">
        <v>1</v>
      </c>
    </row>
    <row r="71" spans="2:5" ht="12.75" customHeight="1">
      <c r="B71" s="124">
        <v>3</v>
      </c>
      <c r="C71" s="266"/>
      <c r="D71" s="292"/>
      <c r="E71" s="287">
        <v>1</v>
      </c>
    </row>
    <row r="72" spans="2:5" ht="12.75" customHeight="1">
      <c r="B72" s="124">
        <v>4</v>
      </c>
      <c r="C72" s="266"/>
      <c r="D72" s="292"/>
      <c r="E72" s="287">
        <v>1</v>
      </c>
    </row>
    <row r="73" spans="2:5" ht="12.75" customHeight="1">
      <c r="B73" s="124">
        <v>5</v>
      </c>
      <c r="C73" s="266"/>
      <c r="D73" s="292"/>
      <c r="E73" s="287">
        <v>1</v>
      </c>
    </row>
    <row r="74" spans="2:5" ht="12.75" customHeight="1">
      <c r="B74" s="124">
        <v>6</v>
      </c>
      <c r="C74" s="266"/>
      <c r="D74" s="292"/>
      <c r="E74" s="287">
        <v>1</v>
      </c>
    </row>
    <row r="75" spans="2:5" ht="12.75" customHeight="1">
      <c r="B75" s="124">
        <v>7</v>
      </c>
      <c r="C75" s="266"/>
      <c r="D75" s="292"/>
      <c r="E75" s="287">
        <v>1</v>
      </c>
    </row>
    <row r="76" spans="2:5" ht="12.75" customHeight="1">
      <c r="B76" s="124">
        <v>8</v>
      </c>
      <c r="C76" s="266"/>
      <c r="D76" s="292"/>
      <c r="E76" s="287">
        <v>1</v>
      </c>
    </row>
    <row r="77" spans="2:5" ht="12.75" customHeight="1">
      <c r="B77" s="124">
        <v>9</v>
      </c>
      <c r="C77" s="266"/>
      <c r="D77" s="292"/>
      <c r="E77" s="287">
        <v>1</v>
      </c>
    </row>
    <row r="78" spans="2:5" ht="12.75" customHeight="1">
      <c r="B78" s="124">
        <v>10</v>
      </c>
      <c r="C78" s="266"/>
      <c r="D78" s="292"/>
      <c r="E78" s="287">
        <v>1</v>
      </c>
    </row>
    <row r="79" spans="2:5" ht="12.75" customHeight="1">
      <c r="B79" s="124">
        <v>11</v>
      </c>
      <c r="C79" s="266"/>
      <c r="D79" s="292"/>
      <c r="E79" s="287">
        <v>1</v>
      </c>
    </row>
    <row r="80" spans="2:5" ht="12.75" customHeight="1">
      <c r="B80" s="124">
        <v>12</v>
      </c>
      <c r="C80" s="266"/>
      <c r="D80" s="292"/>
      <c r="E80" s="287">
        <v>1</v>
      </c>
    </row>
    <row r="81" spans="2:5" ht="12.75" customHeight="1">
      <c r="B81" s="124">
        <v>13</v>
      </c>
      <c r="C81" s="266"/>
      <c r="D81" s="292"/>
      <c r="E81" s="287">
        <v>1</v>
      </c>
    </row>
    <row r="82" spans="2:5" ht="12.75" customHeight="1">
      <c r="B82" s="124">
        <v>14</v>
      </c>
      <c r="C82" s="266"/>
      <c r="D82" s="292"/>
      <c r="E82" s="287">
        <v>1</v>
      </c>
    </row>
    <row r="83" spans="2:5" ht="12.75" customHeight="1">
      <c r="B83" s="124">
        <v>15</v>
      </c>
      <c r="C83" s="266"/>
      <c r="D83" s="292"/>
      <c r="E83" s="287">
        <v>1</v>
      </c>
    </row>
    <row r="84" spans="2:5" ht="12.75" customHeight="1">
      <c r="B84" s="124">
        <v>16</v>
      </c>
      <c r="C84" s="266"/>
      <c r="D84" s="292"/>
      <c r="E84" s="287">
        <v>1</v>
      </c>
    </row>
    <row r="85" spans="2:5" ht="12.75" customHeight="1">
      <c r="B85" s="124">
        <v>17</v>
      </c>
      <c r="C85" s="266"/>
      <c r="D85" s="292"/>
      <c r="E85" s="287">
        <v>1</v>
      </c>
    </row>
    <row r="86" spans="2:5" ht="12.75" customHeight="1">
      <c r="B86" s="124">
        <v>18</v>
      </c>
      <c r="C86" s="266"/>
      <c r="D86" s="292"/>
      <c r="E86" s="287">
        <v>1</v>
      </c>
    </row>
    <row r="87" spans="2:5" ht="12.75" customHeight="1">
      <c r="B87" s="124">
        <v>19</v>
      </c>
      <c r="C87" s="266"/>
      <c r="D87" s="292"/>
      <c r="E87" s="287">
        <v>1</v>
      </c>
    </row>
    <row r="88" spans="2:5" ht="12.75" customHeight="1">
      <c r="B88" s="124">
        <v>20</v>
      </c>
      <c r="C88" s="266"/>
      <c r="D88" s="292"/>
      <c r="E88" s="287">
        <v>1</v>
      </c>
    </row>
    <row r="89" ht="11.25" customHeight="1">
      <c r="D89" s="124">
        <f>SUM(D69:D88)</f>
        <v>0</v>
      </c>
    </row>
    <row r="90" ht="29.25" customHeight="1">
      <c r="A90" s="268" t="s">
        <v>114</v>
      </c>
    </row>
    <row r="91" spans="2:3" ht="12.75" customHeight="1">
      <c r="B91" s="300">
        <v>1</v>
      </c>
      <c r="C91" s="266"/>
    </row>
    <row r="92" spans="2:3" ht="12.75" customHeight="1">
      <c r="B92" s="301">
        <v>2</v>
      </c>
      <c r="C92" s="266"/>
    </row>
    <row r="93" spans="2:3" ht="11.25" customHeight="1">
      <c r="B93" s="297"/>
      <c r="C93" s="302"/>
    </row>
    <row r="94" ht="22.5" customHeight="1" hidden="1"/>
    <row r="95" ht="12.75" customHeight="1">
      <c r="A95" s="268" t="s">
        <v>7</v>
      </c>
    </row>
    <row r="96" spans="3:4" ht="12.75" customHeight="1">
      <c r="C96" s="297"/>
      <c r="D96" s="308"/>
    </row>
    <row r="97" ht="12.75" customHeight="1">
      <c r="D97" s="303"/>
    </row>
    <row r="98" ht="12.75" customHeight="1">
      <c r="D98" s="303"/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20.25" customHeight="1"/>
    <row r="111" ht="48" customHeight="1"/>
    <row r="112" ht="29.25" customHeight="1"/>
    <row r="113" ht="23.25" customHeight="1"/>
    <row r="114" ht="34.5" customHeight="1"/>
    <row r="115" ht="12.75" customHeight="1">
      <c r="A115" s="304" t="s">
        <v>113</v>
      </c>
    </row>
    <row r="116" ht="12.75" customHeight="1">
      <c r="A116" s="268" t="s">
        <v>118</v>
      </c>
    </row>
    <row r="117" ht="12.75" customHeight="1"/>
    <row r="118" ht="12.75" customHeight="1">
      <c r="C118" s="305"/>
    </row>
    <row r="119" ht="12.75" customHeight="1">
      <c r="C119" s="305"/>
    </row>
    <row r="120" ht="12.75" customHeight="1">
      <c r="A120" s="268" t="s">
        <v>8</v>
      </c>
    </row>
    <row r="121" spans="2:3" ht="12.75" customHeight="1">
      <c r="B121" s="300">
        <v>1</v>
      </c>
      <c r="C121" s="266"/>
    </row>
    <row r="122" spans="2:3" ht="12.75" customHeight="1">
      <c r="B122" s="277">
        <v>2</v>
      </c>
      <c r="C122" s="266"/>
    </row>
    <row r="123" spans="2:3" ht="12.75" customHeight="1">
      <c r="B123" s="277">
        <v>3</v>
      </c>
      <c r="C123" s="266"/>
    </row>
    <row r="124" spans="2:3" ht="12.75" customHeight="1">
      <c r="B124" s="277">
        <v>4</v>
      </c>
      <c r="C124" s="266"/>
    </row>
    <row r="125" spans="2:3" ht="12.75" customHeight="1">
      <c r="B125" s="277">
        <v>5</v>
      </c>
      <c r="C125" s="266"/>
    </row>
    <row r="126" spans="2:3" ht="12.75" customHeight="1">
      <c r="B126" s="277">
        <v>6</v>
      </c>
      <c r="C126" s="266"/>
    </row>
    <row r="127" spans="2:3" ht="12.75" customHeight="1">
      <c r="B127" s="277">
        <v>7</v>
      </c>
      <c r="C127" s="266"/>
    </row>
    <row r="128" spans="2:3" ht="12.75" customHeight="1">
      <c r="B128" s="277">
        <v>8</v>
      </c>
      <c r="C128" s="266"/>
    </row>
    <row r="129" spans="2:3" ht="12.75" customHeight="1">
      <c r="B129" s="277">
        <v>9</v>
      </c>
      <c r="C129" s="266"/>
    </row>
    <row r="130" spans="2:3" ht="12.75" customHeight="1">
      <c r="B130" s="277">
        <v>10</v>
      </c>
      <c r="C130" s="266"/>
    </row>
    <row r="131" spans="2:3" ht="12.75" customHeight="1">
      <c r="B131" s="301">
        <v>11</v>
      </c>
      <c r="C131" s="266"/>
    </row>
    <row r="132" ht="12.75" customHeight="1">
      <c r="A132" s="268" t="s">
        <v>9</v>
      </c>
    </row>
    <row r="133" spans="2:3" ht="12.75" customHeight="1">
      <c r="B133" s="300">
        <v>1</v>
      </c>
      <c r="C133" s="266"/>
    </row>
    <row r="134" spans="2:3" ht="12.75" customHeight="1">
      <c r="B134" s="277">
        <v>2</v>
      </c>
      <c r="C134" s="266"/>
    </row>
    <row r="135" spans="2:3" ht="12.75" customHeight="1">
      <c r="B135" s="277">
        <v>3</v>
      </c>
      <c r="C135" s="266"/>
    </row>
    <row r="136" spans="2:3" ht="12.75" customHeight="1">
      <c r="B136" s="301">
        <v>4</v>
      </c>
      <c r="C136" s="266"/>
    </row>
    <row r="137" ht="12.75" customHeight="1">
      <c r="C137" s="282"/>
    </row>
    <row r="138" ht="12.75" customHeight="1"/>
    <row r="139" ht="12.75"/>
    <row r="140" ht="12.75"/>
    <row r="141" ht="12.75"/>
    <row r="142" ht="12.75"/>
    <row r="143" ht="12.75"/>
  </sheetData>
  <sheetProtection password="DADD" sheet="1" selectLockedCells="1"/>
  <mergeCells count="1">
    <mergeCell ref="A13:C13"/>
  </mergeCells>
  <dataValidations count="3">
    <dataValidation type="list" allowBlank="1" showInputMessage="1" showErrorMessage="1" sqref="D96:D98">
      <formula1>$E$69</formula1>
    </dataValidation>
    <dataValidation type="list" allowBlank="1" showInputMessage="1" showErrorMessage="1" sqref="D50:D60 E41:E60">
      <formula1>$D$96:$D$98</formula1>
    </dataValidation>
    <dataValidation type="list" allowBlank="1" showInputMessage="1" showErrorMessage="1" sqref="E69:E88 D41:D49">
      <formula1>$H$20:$H$22</formula1>
    </dataValidation>
  </dataValidations>
  <printOptions/>
  <pageMargins left="0.25" right="0.25" top="0.75" bottom="0.75" header="0.3" footer="0.3"/>
  <pageSetup fitToHeight="0" horizontalDpi="600" verticalDpi="600" orientation="portrait" paperSize="9" r:id="rId4"/>
  <headerFooter>
    <oddHeader>&amp;C
</oddHeader>
    <oddFooter>&amp;C&amp;8FICHE DE POSTE page &amp;P/4&amp;R&amp;"Tahoma,Normal"&amp;9&amp;K0070C0Centre de Gestion du Var&amp;"-,Normal"
&amp;"Tahoma,Normal"Les cyclades - 1766 chemin de la Planquette
BP 90130
83957 La Garde Cedex</oddFooter>
  </headerFooter>
  <rowBreaks count="1" manualBreakCount="1">
    <brk id="59" max="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0"/>
  <sheetViews>
    <sheetView showFormulas="1" showGridLines="0" workbookViewId="0" topLeftCell="A4">
      <selection activeCell="A11" sqref="A11:A29"/>
    </sheetView>
  </sheetViews>
  <sheetFormatPr defaultColWidth="18.57421875" defaultRowHeight="15"/>
  <cols>
    <col min="1" max="1" width="18.57421875" style="246" customWidth="1"/>
    <col min="2" max="9" width="3.57421875" style="246" customWidth="1"/>
    <col min="10" max="16384" width="18.57421875" style="246" customWidth="1"/>
  </cols>
  <sheetData>
    <row r="1" ht="12.75"/>
    <row r="2" spans="2:8" ht="15.75">
      <c r="B2" s="348" t="s">
        <v>116</v>
      </c>
      <c r="C2" s="348"/>
      <c r="D2" s="348"/>
      <c r="E2" s="348"/>
      <c r="F2" s="348"/>
      <c r="G2" s="348"/>
      <c r="H2" s="348"/>
    </row>
    <row r="3" ht="12.75"/>
    <row r="4" ht="12.75"/>
    <row r="5" ht="12.75"/>
    <row r="6" ht="12.75"/>
    <row r="7" spans="1:9" ht="12.75">
      <c r="A7" s="276" t="s">
        <v>13</v>
      </c>
      <c r="B7" s="346" t="s">
        <v>31</v>
      </c>
      <c r="C7" s="347"/>
      <c r="D7" s="347"/>
      <c r="E7" s="347"/>
      <c r="F7" s="347"/>
      <c r="G7" s="347"/>
      <c r="H7" s="347"/>
      <c r="I7" s="343"/>
    </row>
    <row r="8" spans="1:9" ht="12.75">
      <c r="A8" s="277"/>
      <c r="B8" s="343" t="s">
        <v>14</v>
      </c>
      <c r="C8" s="344"/>
      <c r="D8" s="344" t="s">
        <v>15</v>
      </c>
      <c r="E8" s="344"/>
      <c r="F8" s="344" t="s">
        <v>16</v>
      </c>
      <c r="G8" s="344"/>
      <c r="H8" s="344" t="s">
        <v>17</v>
      </c>
      <c r="I8" s="345"/>
    </row>
    <row r="9" spans="1:9" s="282" customFormat="1" ht="12.75">
      <c r="A9" s="278"/>
      <c r="B9" s="279" t="s">
        <v>96</v>
      </c>
      <c r="C9" s="280"/>
      <c r="D9" s="276" t="s">
        <v>96</v>
      </c>
      <c r="E9" s="280"/>
      <c r="F9" s="276" t="s">
        <v>96</v>
      </c>
      <c r="G9" s="280"/>
      <c r="H9" s="276" t="s">
        <v>96</v>
      </c>
      <c r="I9" s="281"/>
    </row>
    <row r="10" spans="1:9" ht="6" customHeight="1">
      <c r="A10" s="322"/>
      <c r="B10" s="323"/>
      <c r="C10" s="324"/>
      <c r="D10" s="325"/>
      <c r="E10" s="324"/>
      <c r="F10" s="325"/>
      <c r="G10" s="324"/>
      <c r="H10" s="325"/>
      <c r="I10" s="326"/>
    </row>
    <row r="11" spans="1:9" ht="16.5" customHeight="1">
      <c r="A11" s="283"/>
      <c r="B11" s="287"/>
      <c r="C11" s="284"/>
      <c r="D11" s="285"/>
      <c r="E11" s="284"/>
      <c r="F11" s="285"/>
      <c r="G11" s="284"/>
      <c r="H11" s="285"/>
      <c r="I11" s="286"/>
    </row>
    <row r="12" spans="1:9" ht="19.5" customHeight="1">
      <c r="A12" s="283"/>
      <c r="B12" s="287"/>
      <c r="C12" s="284"/>
      <c r="D12" s="285"/>
      <c r="E12" s="284"/>
      <c r="F12" s="285"/>
      <c r="G12" s="284"/>
      <c r="H12" s="285"/>
      <c r="I12" s="286"/>
    </row>
    <row r="13" spans="1:9" ht="18" customHeight="1">
      <c r="A13" s="283"/>
      <c r="B13" s="287"/>
      <c r="C13" s="284"/>
      <c r="D13" s="285"/>
      <c r="E13" s="284"/>
      <c r="F13" s="285"/>
      <c r="G13" s="284"/>
      <c r="H13" s="285"/>
      <c r="I13" s="286"/>
    </row>
    <row r="14" spans="1:9" ht="18.75" customHeight="1">
      <c r="A14" s="283"/>
      <c r="B14" s="287"/>
      <c r="C14" s="284"/>
      <c r="D14" s="285"/>
      <c r="E14" s="284"/>
      <c r="F14" s="285"/>
      <c r="G14" s="284"/>
      <c r="H14" s="285"/>
      <c r="I14" s="286"/>
    </row>
    <row r="15" spans="1:9" ht="22.5" customHeight="1">
      <c r="A15" s="283"/>
      <c r="B15" s="287"/>
      <c r="C15" s="284"/>
      <c r="D15" s="285"/>
      <c r="E15" s="284"/>
      <c r="F15" s="285"/>
      <c r="G15" s="284"/>
      <c r="H15" s="285"/>
      <c r="I15" s="286"/>
    </row>
    <row r="16" spans="1:9" ht="24.75" customHeight="1">
      <c r="A16" s="283"/>
      <c r="B16" s="287"/>
      <c r="C16" s="284"/>
      <c r="D16" s="285"/>
      <c r="E16" s="284"/>
      <c r="F16" s="285"/>
      <c r="G16" s="284"/>
      <c r="H16" s="285"/>
      <c r="I16" s="286"/>
    </row>
    <row r="17" spans="1:9" ht="12.75">
      <c r="A17" s="283"/>
      <c r="B17" s="287"/>
      <c r="C17" s="284"/>
      <c r="D17" s="285"/>
      <c r="E17" s="284"/>
      <c r="F17" s="285"/>
      <c r="G17" s="284"/>
      <c r="H17" s="285"/>
      <c r="I17" s="286"/>
    </row>
    <row r="18" spans="1:12" ht="12.75">
      <c r="A18" s="283"/>
      <c r="B18" s="287"/>
      <c r="C18" s="284"/>
      <c r="D18" s="285"/>
      <c r="E18" s="284"/>
      <c r="F18" s="285"/>
      <c r="G18" s="284"/>
      <c r="H18" s="285"/>
      <c r="I18" s="286"/>
      <c r="L18" s="288"/>
    </row>
    <row r="19" spans="1:9" ht="17.25" customHeight="1">
      <c r="A19" s="283"/>
      <c r="B19" s="287"/>
      <c r="C19" s="284"/>
      <c r="D19" s="285"/>
      <c r="E19" s="284"/>
      <c r="F19" s="285"/>
      <c r="G19" s="284"/>
      <c r="H19" s="285"/>
      <c r="I19" s="286"/>
    </row>
    <row r="20" spans="1:9" ht="12.75">
      <c r="A20" s="283"/>
      <c r="B20" s="287"/>
      <c r="C20" s="284"/>
      <c r="D20" s="285"/>
      <c r="E20" s="284"/>
      <c r="F20" s="285"/>
      <c r="G20" s="284"/>
      <c r="H20" s="285"/>
      <c r="I20" s="286"/>
    </row>
    <row r="21" spans="1:9" ht="21.75" customHeight="1">
      <c r="A21" s="283"/>
      <c r="B21" s="287"/>
      <c r="C21" s="284"/>
      <c r="D21" s="285"/>
      <c r="E21" s="284"/>
      <c r="F21" s="285"/>
      <c r="G21" s="284"/>
      <c r="H21" s="285"/>
      <c r="I21" s="286"/>
    </row>
    <row r="22" spans="1:9" ht="12.75">
      <c r="A22" s="283"/>
      <c r="B22" s="287"/>
      <c r="C22" s="284"/>
      <c r="D22" s="285"/>
      <c r="E22" s="284"/>
      <c r="F22" s="285"/>
      <c r="G22" s="284"/>
      <c r="H22" s="285"/>
      <c r="I22" s="286"/>
    </row>
    <row r="23" spans="1:9" ht="12.75">
      <c r="A23" s="283"/>
      <c r="B23" s="287"/>
      <c r="C23" s="284"/>
      <c r="D23" s="285"/>
      <c r="E23" s="284"/>
      <c r="F23" s="285"/>
      <c r="G23" s="284"/>
      <c r="H23" s="285"/>
      <c r="I23" s="286"/>
    </row>
    <row r="24" spans="1:9" ht="27.75" customHeight="1">
      <c r="A24" s="283"/>
      <c r="B24" s="287"/>
      <c r="C24" s="284"/>
      <c r="D24" s="285"/>
      <c r="E24" s="284"/>
      <c r="F24" s="285"/>
      <c r="G24" s="286"/>
      <c r="H24" s="285"/>
      <c r="I24" s="286"/>
    </row>
    <row r="25" spans="1:9" ht="33" customHeight="1">
      <c r="A25" s="283"/>
      <c r="B25" s="287"/>
      <c r="C25" s="284"/>
      <c r="D25" s="285"/>
      <c r="E25" s="284"/>
      <c r="F25" s="285"/>
      <c r="G25" s="284"/>
      <c r="H25" s="285"/>
      <c r="I25" s="286"/>
    </row>
    <row r="26" spans="1:9" ht="12.75">
      <c r="A26" s="283"/>
      <c r="B26" s="287"/>
      <c r="C26" s="284"/>
      <c r="D26" s="285"/>
      <c r="E26" s="284"/>
      <c r="F26" s="285"/>
      <c r="G26" s="284"/>
      <c r="H26" s="285"/>
      <c r="I26" s="286"/>
    </row>
    <row r="27" spans="1:9" ht="12.75">
      <c r="A27" s="283"/>
      <c r="B27" s="287"/>
      <c r="C27" s="284"/>
      <c r="D27" s="285"/>
      <c r="E27" s="284"/>
      <c r="F27" s="285"/>
      <c r="G27" s="284"/>
      <c r="H27" s="285"/>
      <c r="I27" s="286"/>
    </row>
    <row r="28" spans="1:9" ht="12.75">
      <c r="A28" s="283"/>
      <c r="B28" s="287"/>
      <c r="C28" s="284"/>
      <c r="D28" s="285"/>
      <c r="E28" s="284"/>
      <c r="F28" s="285"/>
      <c r="G28" s="284"/>
      <c r="H28" s="285"/>
      <c r="I28" s="286"/>
    </row>
    <row r="29" spans="1:9" ht="12.75">
      <c r="A29" s="283"/>
      <c r="B29" s="287"/>
      <c r="C29" s="284"/>
      <c r="D29" s="285"/>
      <c r="E29" s="284"/>
      <c r="F29" s="285"/>
      <c r="G29" s="284"/>
      <c r="H29" s="285"/>
      <c r="I29" s="286"/>
    </row>
    <row r="30" spans="1:9" ht="12.75">
      <c r="A30" s="283"/>
      <c r="B30" s="287"/>
      <c r="C30" s="284"/>
      <c r="D30" s="285"/>
      <c r="E30" s="284"/>
      <c r="F30" s="285"/>
      <c r="G30" s="284"/>
      <c r="H30" s="285"/>
      <c r="I30" s="286"/>
    </row>
    <row r="31" spans="1:9" ht="12.75">
      <c r="A31" s="283"/>
      <c r="B31" s="287"/>
      <c r="C31" s="284"/>
      <c r="D31" s="285"/>
      <c r="E31" s="284"/>
      <c r="F31" s="285"/>
      <c r="G31" s="284"/>
      <c r="H31" s="285"/>
      <c r="I31" s="286"/>
    </row>
    <row r="32" spans="1:9" ht="12.75">
      <c r="A32" s="283"/>
      <c r="B32" s="287"/>
      <c r="C32" s="284"/>
      <c r="D32" s="285"/>
      <c r="E32" s="284"/>
      <c r="F32" s="285"/>
      <c r="G32" s="284"/>
      <c r="H32" s="285"/>
      <c r="I32" s="286"/>
    </row>
    <row r="33" spans="1:9" ht="12.75">
      <c r="A33" s="283"/>
      <c r="B33" s="287"/>
      <c r="C33" s="284"/>
      <c r="D33" s="285"/>
      <c r="E33" s="284"/>
      <c r="F33" s="285"/>
      <c r="G33" s="284"/>
      <c r="H33" s="285"/>
      <c r="I33" s="286"/>
    </row>
    <row r="34" spans="1:9" ht="12.75">
      <c r="A34" s="283"/>
      <c r="B34" s="287"/>
      <c r="C34" s="284"/>
      <c r="D34" s="285"/>
      <c r="E34" s="284"/>
      <c r="F34" s="285"/>
      <c r="G34" s="284"/>
      <c r="H34" s="285"/>
      <c r="I34" s="286"/>
    </row>
    <row r="35" spans="1:9" ht="12.75">
      <c r="A35" s="283"/>
      <c r="B35" s="287"/>
      <c r="C35" s="284"/>
      <c r="D35" s="285"/>
      <c r="E35" s="284"/>
      <c r="F35" s="285"/>
      <c r="G35" s="284"/>
      <c r="H35" s="285"/>
      <c r="I35" s="286"/>
    </row>
    <row r="36" spans="1:9" ht="12.75">
      <c r="A36" s="283"/>
      <c r="B36" s="287"/>
      <c r="C36" s="284"/>
      <c r="D36" s="285"/>
      <c r="E36" s="284"/>
      <c r="F36" s="285"/>
      <c r="G36" s="284"/>
      <c r="H36" s="285"/>
      <c r="I36" s="286"/>
    </row>
    <row r="37" spans="1:9" ht="12.75">
      <c r="A37" s="283"/>
      <c r="B37" s="287"/>
      <c r="C37" s="284"/>
      <c r="D37" s="285"/>
      <c r="E37" s="284"/>
      <c r="F37" s="285"/>
      <c r="G37" s="284"/>
      <c r="H37" s="285"/>
      <c r="I37" s="286"/>
    </row>
    <row r="38" spans="1:9" ht="12.75">
      <c r="A38" s="283"/>
      <c r="B38" s="287"/>
      <c r="C38" s="284"/>
      <c r="D38" s="285"/>
      <c r="E38" s="284"/>
      <c r="F38" s="285"/>
      <c r="G38" s="284"/>
      <c r="H38" s="285"/>
      <c r="I38" s="286"/>
    </row>
    <row r="39" spans="1:9" ht="12.75">
      <c r="A39" s="283"/>
      <c r="B39" s="287"/>
      <c r="C39" s="284"/>
      <c r="D39" s="285"/>
      <c r="E39" s="284"/>
      <c r="F39" s="285"/>
      <c r="G39" s="284"/>
      <c r="H39" s="285"/>
      <c r="I39" s="286"/>
    </row>
    <row r="40" spans="1:9" ht="12.75">
      <c r="A40" s="283"/>
      <c r="B40" s="287"/>
      <c r="C40" s="284"/>
      <c r="D40" s="285"/>
      <c r="E40" s="284"/>
      <c r="F40" s="285"/>
      <c r="G40" s="284"/>
      <c r="H40" s="285"/>
      <c r="I40" s="286"/>
    </row>
    <row r="41" spans="1:9" ht="12.75">
      <c r="A41" s="283"/>
      <c r="B41" s="287"/>
      <c r="C41" s="284"/>
      <c r="D41" s="285"/>
      <c r="E41" s="284"/>
      <c r="F41" s="285"/>
      <c r="G41" s="284"/>
      <c r="H41" s="285"/>
      <c r="I41" s="286"/>
    </row>
    <row r="42" spans="1:9" ht="12.75">
      <c r="A42" s="283"/>
      <c r="B42" s="287"/>
      <c r="C42" s="284"/>
      <c r="D42" s="285"/>
      <c r="E42" s="284"/>
      <c r="F42" s="285"/>
      <c r="G42" s="284"/>
      <c r="H42" s="285"/>
      <c r="I42" s="286"/>
    </row>
    <row r="43" spans="1:9" ht="12.75">
      <c r="A43" s="283"/>
      <c r="B43" s="287"/>
      <c r="C43" s="284"/>
      <c r="D43" s="285"/>
      <c r="E43" s="284"/>
      <c r="F43" s="285"/>
      <c r="G43" s="284"/>
      <c r="H43" s="285"/>
      <c r="I43" s="286"/>
    </row>
    <row r="44" spans="1:9" ht="12.75">
      <c r="A44" s="283"/>
      <c r="B44" s="287"/>
      <c r="C44" s="284"/>
      <c r="D44" s="285"/>
      <c r="E44" s="284"/>
      <c r="F44" s="285"/>
      <c r="G44" s="284"/>
      <c r="H44" s="285"/>
      <c r="I44" s="286"/>
    </row>
    <row r="45" spans="1:9" ht="12.75">
      <c r="A45" s="283"/>
      <c r="B45" s="287"/>
      <c r="C45" s="284"/>
      <c r="D45" s="285"/>
      <c r="E45" s="284"/>
      <c r="F45" s="285"/>
      <c r="G45" s="284"/>
      <c r="H45" s="285"/>
      <c r="I45" s="286"/>
    </row>
    <row r="46" spans="1:9" ht="12.75">
      <c r="A46" s="283"/>
      <c r="B46" s="287"/>
      <c r="C46" s="284"/>
      <c r="D46" s="285"/>
      <c r="E46" s="284"/>
      <c r="F46" s="285"/>
      <c r="G46" s="284"/>
      <c r="H46" s="285"/>
      <c r="I46" s="286"/>
    </row>
    <row r="47" spans="1:9" ht="12.75">
      <c r="A47" s="283"/>
      <c r="B47" s="287"/>
      <c r="C47" s="284"/>
      <c r="D47" s="285"/>
      <c r="E47" s="284"/>
      <c r="F47" s="285"/>
      <c r="G47" s="284"/>
      <c r="H47" s="285"/>
      <c r="I47" s="286"/>
    </row>
    <row r="48" spans="1:9" ht="12.75">
      <c r="A48" s="283"/>
      <c r="B48" s="287"/>
      <c r="C48" s="284"/>
      <c r="D48" s="285"/>
      <c r="E48" s="284"/>
      <c r="F48" s="285"/>
      <c r="G48" s="284"/>
      <c r="H48" s="285"/>
      <c r="I48" s="286"/>
    </row>
    <row r="49" spans="1:9" ht="12.75">
      <c r="A49" s="283"/>
      <c r="B49" s="287"/>
      <c r="C49" s="284"/>
      <c r="D49" s="285"/>
      <c r="E49" s="284"/>
      <c r="F49" s="285"/>
      <c r="G49" s="284"/>
      <c r="H49" s="285"/>
      <c r="I49" s="286"/>
    </row>
    <row r="50" spans="1:9" ht="12.75">
      <c r="A50" s="283"/>
      <c r="B50" s="287"/>
      <c r="C50" s="284"/>
      <c r="D50" s="285"/>
      <c r="E50" s="284"/>
      <c r="F50" s="285"/>
      <c r="G50" s="284"/>
      <c r="H50" s="285"/>
      <c r="I50" s="286"/>
    </row>
  </sheetData>
  <sheetProtection selectLockedCells="1"/>
  <mergeCells count="6">
    <mergeCell ref="B8:C8"/>
    <mergeCell ref="D8:E8"/>
    <mergeCell ref="F8:G8"/>
    <mergeCell ref="H8:I8"/>
    <mergeCell ref="B7:I7"/>
    <mergeCell ref="B2:H2"/>
  </mergeCells>
  <dataValidations count="1">
    <dataValidation type="list" allowBlank="1" showInputMessage="1" showErrorMessage="1" sqref="D10:D50 F10:F50 B10:B50 H10:H50">
      <formula1>"x"</formula1>
    </dataValidation>
  </dataValidations>
  <printOptions/>
  <pageMargins left="0.31496062992125984" right="0.31496062992125984" top="0.15748031496062992" bottom="0.15748031496062992" header="0.31496062992125984" footer="0.31496062992125984"/>
  <pageSetup fitToHeight="0" fitToWidth="0" horizontalDpi="600" verticalDpi="600" orientation="portrait" paperSize="9" r:id="rId4"/>
  <headerFooter>
    <oddFooter>&amp;C&amp;8FICHE DE POSTE page 3/4&amp;R&amp;"Tahoma,Normal"&amp;9&amp;K0070C0Centre de Gestion du Var
Les cyclades - 1766 chemin de la Planquette
BP 90130
83957 La Garde Cedex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F53"/>
  <sheetViews>
    <sheetView showGridLines="0" zoomScalePageLayoutView="90" workbookViewId="0" topLeftCell="A1">
      <selection activeCell="C6" sqref="C6:F10"/>
    </sheetView>
  </sheetViews>
  <sheetFormatPr defaultColWidth="11.421875" defaultRowHeight="15"/>
  <cols>
    <col min="1" max="1" width="8.140625" style="105" customWidth="1"/>
    <col min="2" max="2" width="6.28125" style="105" customWidth="1"/>
    <col min="3" max="3" width="3.421875" style="105" customWidth="1"/>
    <col min="4" max="4" width="39.140625" style="105" customWidth="1"/>
    <col min="5" max="5" width="4.421875" style="105" customWidth="1"/>
    <col min="6" max="6" width="36.57421875" style="105" customWidth="1"/>
    <col min="7" max="16384" width="11.421875" style="105" customWidth="1"/>
  </cols>
  <sheetData>
    <row r="1" ht="15"/>
    <row r="2" ht="15"/>
    <row r="3" ht="15"/>
    <row r="4" ht="15">
      <c r="C4" s="267" t="s">
        <v>219</v>
      </c>
    </row>
    <row r="5" ht="15">
      <c r="B5" s="267" t="s">
        <v>20</v>
      </c>
    </row>
    <row r="6" spans="2:6" ht="15">
      <c r="B6" s="267"/>
      <c r="C6" s="349"/>
      <c r="D6" s="349"/>
      <c r="E6" s="349"/>
      <c r="F6" s="349"/>
    </row>
    <row r="7" spans="2:6" ht="15">
      <c r="B7" s="267"/>
      <c r="C7" s="349"/>
      <c r="D7" s="349"/>
      <c r="E7" s="349"/>
      <c r="F7" s="349"/>
    </row>
    <row r="8" spans="2:6" ht="15">
      <c r="B8" s="267"/>
      <c r="C8" s="349"/>
      <c r="D8" s="349"/>
      <c r="E8" s="349"/>
      <c r="F8" s="349"/>
    </row>
    <row r="9" spans="2:6" ht="15">
      <c r="B9" s="267"/>
      <c r="C9" s="349"/>
      <c r="D9" s="349"/>
      <c r="E9" s="349"/>
      <c r="F9" s="349"/>
    </row>
    <row r="10" spans="2:6" ht="15">
      <c r="B10" s="267"/>
      <c r="C10" s="350"/>
      <c r="D10" s="351"/>
      <c r="E10" s="351"/>
      <c r="F10" s="352"/>
    </row>
    <row r="11" spans="2:6" ht="15">
      <c r="B11" s="267"/>
      <c r="C11" s="349"/>
      <c r="D11" s="349"/>
      <c r="E11" s="349"/>
      <c r="F11" s="349"/>
    </row>
    <row r="12" spans="2:6" ht="15">
      <c r="B12" s="267"/>
      <c r="C12" s="349"/>
      <c r="D12" s="349"/>
      <c r="E12" s="349"/>
      <c r="F12" s="349"/>
    </row>
    <row r="13" spans="3:6" ht="12.75" customHeight="1">
      <c r="C13" s="349"/>
      <c r="D13" s="349"/>
      <c r="E13" s="349"/>
      <c r="F13" s="349"/>
    </row>
    <row r="14" ht="15">
      <c r="B14" s="267" t="s">
        <v>18</v>
      </c>
    </row>
    <row r="15" spans="2:6" ht="16.5" customHeight="1">
      <c r="B15" s="267"/>
      <c r="C15" s="349"/>
      <c r="D15" s="349"/>
      <c r="E15" s="349"/>
      <c r="F15" s="349"/>
    </row>
    <row r="16" spans="2:6" ht="15">
      <c r="B16" s="267"/>
      <c r="C16" s="349"/>
      <c r="D16" s="349"/>
      <c r="E16" s="349"/>
      <c r="F16" s="349"/>
    </row>
    <row r="17" spans="2:6" ht="15">
      <c r="B17" s="267"/>
      <c r="C17" s="349"/>
      <c r="D17" s="349"/>
      <c r="E17" s="349"/>
      <c r="F17" s="349"/>
    </row>
    <row r="18" spans="2:6" ht="15">
      <c r="B18" s="267"/>
      <c r="C18" s="349"/>
      <c r="D18" s="349"/>
      <c r="E18" s="349"/>
      <c r="F18" s="349"/>
    </row>
    <row r="19" spans="2:6" ht="15">
      <c r="B19" s="267"/>
      <c r="C19" s="349"/>
      <c r="D19" s="349"/>
      <c r="E19" s="349"/>
      <c r="F19" s="349"/>
    </row>
    <row r="20" ht="15">
      <c r="A20" s="267" t="s">
        <v>55</v>
      </c>
    </row>
    <row r="21" ht="15">
      <c r="B21" s="267" t="s">
        <v>205</v>
      </c>
    </row>
    <row r="22" spans="2:6" ht="15">
      <c r="B22" s="267"/>
      <c r="C22" s="349"/>
      <c r="D22" s="349"/>
      <c r="E22" s="349"/>
      <c r="F22" s="349"/>
    </row>
    <row r="23" spans="2:6" ht="15">
      <c r="B23" s="267"/>
      <c r="C23" s="349"/>
      <c r="D23" s="349"/>
      <c r="E23" s="349"/>
      <c r="F23" s="349"/>
    </row>
    <row r="24" spans="2:6" ht="15">
      <c r="B24" s="267"/>
      <c r="C24" s="349"/>
      <c r="D24" s="349"/>
      <c r="E24" s="349"/>
      <c r="F24" s="349"/>
    </row>
    <row r="25" spans="2:6" ht="15">
      <c r="B25" s="267"/>
      <c r="C25" s="349"/>
      <c r="D25" s="349"/>
      <c r="E25" s="349"/>
      <c r="F25" s="349"/>
    </row>
    <row r="26" spans="2:6" ht="15">
      <c r="B26" s="267"/>
      <c r="C26" s="349"/>
      <c r="D26" s="349"/>
      <c r="E26" s="349"/>
      <c r="F26" s="349"/>
    </row>
    <row r="27" spans="3:6" ht="15.75" customHeight="1">
      <c r="C27" s="349"/>
      <c r="D27" s="349"/>
      <c r="E27" s="349"/>
      <c r="F27" s="349"/>
    </row>
    <row r="28" ht="15">
      <c r="B28" s="267" t="s">
        <v>192</v>
      </c>
    </row>
    <row r="29" spans="2:6" ht="15">
      <c r="B29" s="267"/>
      <c r="C29" s="349"/>
      <c r="D29" s="349"/>
      <c r="E29" s="349"/>
      <c r="F29" s="349"/>
    </row>
    <row r="30" spans="2:6" ht="15">
      <c r="B30" s="267"/>
      <c r="C30" s="349"/>
      <c r="D30" s="349"/>
      <c r="E30" s="349"/>
      <c r="F30" s="349"/>
    </row>
    <row r="31" spans="2:6" ht="15">
      <c r="B31" s="267"/>
      <c r="C31" s="349"/>
      <c r="D31" s="349"/>
      <c r="E31" s="349"/>
      <c r="F31" s="349"/>
    </row>
    <row r="32" spans="2:6" ht="15">
      <c r="B32" s="267"/>
      <c r="C32" s="349"/>
      <c r="D32" s="349"/>
      <c r="E32" s="349"/>
      <c r="F32" s="349"/>
    </row>
    <row r="33" spans="2:6" ht="15">
      <c r="B33" s="267"/>
      <c r="C33" s="349"/>
      <c r="D33" s="349"/>
      <c r="E33" s="349"/>
      <c r="F33" s="349"/>
    </row>
    <row r="34" spans="3:6" ht="15" customHeight="1">
      <c r="C34" s="349"/>
      <c r="D34" s="349"/>
      <c r="E34" s="349"/>
      <c r="F34" s="349"/>
    </row>
    <row r="35" s="246" customFormat="1" ht="12.75">
      <c r="A35" s="268" t="s">
        <v>22</v>
      </c>
    </row>
    <row r="36" spans="3:6" s="246" customFormat="1" ht="12.75">
      <c r="C36" s="356"/>
      <c r="D36" s="357"/>
      <c r="E36" s="357"/>
      <c r="F36" s="358"/>
    </row>
    <row r="37" s="246" customFormat="1" ht="12.75">
      <c r="A37" s="268" t="s">
        <v>3</v>
      </c>
    </row>
    <row r="38" spans="1:6" s="246" customFormat="1" ht="12.75">
      <c r="A38" s="269" t="s">
        <v>4</v>
      </c>
      <c r="B38" s="306" t="s">
        <v>223</v>
      </c>
      <c r="C38" s="353"/>
      <c r="D38" s="354"/>
      <c r="E38" s="354"/>
      <c r="F38" s="355"/>
    </row>
    <row r="39" s="246" customFormat="1" ht="12.75"/>
    <row r="40" spans="1:2" s="246" customFormat="1" ht="12.75">
      <c r="A40" s="269" t="s">
        <v>5</v>
      </c>
      <c r="B40" s="270"/>
    </row>
    <row r="41" ht="15">
      <c r="A41" s="267" t="s">
        <v>107</v>
      </c>
    </row>
    <row r="42" spans="2:6" ht="15">
      <c r="B42" s="267"/>
      <c r="C42" s="271"/>
      <c r="D42" s="272" t="s">
        <v>162</v>
      </c>
      <c r="E42" s="273"/>
      <c r="F42" s="272" t="s">
        <v>171</v>
      </c>
    </row>
    <row r="43" spans="2:6" ht="15">
      <c r="B43" s="267"/>
      <c r="C43" s="271"/>
      <c r="D43" s="272" t="s">
        <v>163</v>
      </c>
      <c r="E43" s="273"/>
      <c r="F43" s="272" t="s">
        <v>172</v>
      </c>
    </row>
    <row r="44" spans="2:6" ht="15">
      <c r="B44" s="267"/>
      <c r="C44" s="271"/>
      <c r="D44" s="272" t="s">
        <v>164</v>
      </c>
      <c r="E44" s="273"/>
      <c r="F44" s="272" t="s">
        <v>193</v>
      </c>
    </row>
    <row r="45" spans="2:6" ht="15">
      <c r="B45" s="267"/>
      <c r="C45" s="271"/>
      <c r="D45" s="272" t="s">
        <v>165</v>
      </c>
      <c r="E45" s="273"/>
      <c r="F45" s="272" t="s">
        <v>173</v>
      </c>
    </row>
    <row r="46" spans="2:6" ht="15">
      <c r="B46" s="267"/>
      <c r="C46" s="273"/>
      <c r="D46" s="272" t="s">
        <v>166</v>
      </c>
      <c r="E46" s="273"/>
      <c r="F46" s="272" t="s">
        <v>174</v>
      </c>
    </row>
    <row r="47" spans="2:6" ht="15">
      <c r="B47" s="267"/>
      <c r="C47" s="273"/>
      <c r="D47" s="272" t="s">
        <v>167</v>
      </c>
      <c r="E47" s="273"/>
      <c r="F47" s="272" t="s">
        <v>175</v>
      </c>
    </row>
    <row r="48" spans="2:6" ht="15">
      <c r="B48" s="267"/>
      <c r="C48" s="273"/>
      <c r="D48" s="272" t="s">
        <v>168</v>
      </c>
      <c r="E48" s="273"/>
      <c r="F48" s="272" t="s">
        <v>176</v>
      </c>
    </row>
    <row r="49" spans="2:6" ht="15">
      <c r="B49" s="267"/>
      <c r="C49" s="273"/>
      <c r="D49" s="272" t="s">
        <v>169</v>
      </c>
      <c r="E49" s="273"/>
      <c r="F49" s="272" t="s">
        <v>170</v>
      </c>
    </row>
    <row r="50" spans="2:6" ht="30">
      <c r="B50" s="267"/>
      <c r="C50" s="273"/>
      <c r="D50" s="274" t="s">
        <v>206</v>
      </c>
      <c r="E50" s="273"/>
      <c r="F50" s="275" t="s">
        <v>177</v>
      </c>
    </row>
    <row r="51" ht="15">
      <c r="A51" s="105" t="s">
        <v>119</v>
      </c>
    </row>
    <row r="53" ht="15">
      <c r="B53" s="105" t="s">
        <v>19</v>
      </c>
    </row>
  </sheetData>
  <sheetProtection selectLockedCells="1"/>
  <mergeCells count="27">
    <mergeCell ref="C38:F38"/>
    <mergeCell ref="C33:F33"/>
    <mergeCell ref="C34:F34"/>
    <mergeCell ref="C36:F36"/>
    <mergeCell ref="C26:F26"/>
    <mergeCell ref="C27:F27"/>
    <mergeCell ref="C29:F29"/>
    <mergeCell ref="C30:F30"/>
    <mergeCell ref="C31:F31"/>
    <mergeCell ref="C32:F32"/>
    <mergeCell ref="C22:F22"/>
    <mergeCell ref="C23:F23"/>
    <mergeCell ref="C24:F24"/>
    <mergeCell ref="C25:F25"/>
    <mergeCell ref="C15:F15"/>
    <mergeCell ref="C16:F16"/>
    <mergeCell ref="C17:F17"/>
    <mergeCell ref="C18:F18"/>
    <mergeCell ref="C19:F19"/>
    <mergeCell ref="C13:F13"/>
    <mergeCell ref="C6:F6"/>
    <mergeCell ref="C7:F7"/>
    <mergeCell ref="C8:F8"/>
    <mergeCell ref="C9:F9"/>
    <mergeCell ref="C11:F11"/>
    <mergeCell ref="C12:F12"/>
    <mergeCell ref="C10:F10"/>
  </mergeCells>
  <conditionalFormatting sqref="C38">
    <cfRule type="containsBlanks" priority="1" dxfId="1" stopIfTrue="1">
      <formula>LEN(TRIM(C38))=0</formula>
    </cfRule>
  </conditionalFormatting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4"/>
  <headerFooter>
    <oddFooter>&amp;C&amp;8FICHE DE POSTE page  4/4&amp;R&amp;9&amp;K0070C0Centre de Gestion du Var
Les cyclades - 1766 chemin de la Planquette
BP 90130
83957 La Garde Cedex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5"/>
  <sheetViews>
    <sheetView showGridLines="0" showZeros="0" workbookViewId="0" topLeftCell="A1">
      <selection activeCell="J91" sqref="J91"/>
    </sheetView>
  </sheetViews>
  <sheetFormatPr defaultColWidth="11.421875" defaultRowHeight="15"/>
  <cols>
    <col min="1" max="1" width="18.28125" style="1" customWidth="1"/>
    <col min="2" max="2" width="2.8515625" style="1" customWidth="1"/>
    <col min="3" max="3" width="36.28125" style="1" customWidth="1"/>
    <col min="4" max="4" width="6.00390625" style="61" customWidth="1"/>
    <col min="5" max="5" width="6.140625" style="1" customWidth="1"/>
    <col min="6" max="6" width="6.7109375" style="61" customWidth="1"/>
    <col min="7" max="7" width="7.00390625" style="61" customWidth="1"/>
    <col min="8" max="9" width="6.7109375" style="61" customWidth="1"/>
    <col min="10" max="10" width="9.28125" style="61" customWidth="1"/>
    <col min="11" max="11" width="3.7109375" style="61" customWidth="1"/>
    <col min="12" max="12" width="8.421875" style="1" customWidth="1"/>
    <col min="13" max="13" width="8.421875" style="1" hidden="1" customWidth="1"/>
    <col min="14" max="14" width="8.421875" style="218" hidden="1" customWidth="1"/>
    <col min="15" max="55" width="8.421875" style="1" hidden="1" customWidth="1"/>
    <col min="56" max="70" width="11.421875" style="1" hidden="1" customWidth="1"/>
    <col min="71" max="110" width="0" style="1" hidden="1" customWidth="1"/>
    <col min="111" max="16384" width="11.421875" style="1" customWidth="1"/>
  </cols>
  <sheetData>
    <row r="1" ht="15">
      <c r="C1" s="48"/>
    </row>
    <row r="2" spans="3:48" ht="15">
      <c r="C2" s="127"/>
      <c r="N2" s="102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4"/>
      <c r="AV2" s="105"/>
    </row>
    <row r="3" spans="1:48" ht="36" customHeight="1">
      <c r="A3" s="369" t="s">
        <v>182</v>
      </c>
      <c r="B3" s="369"/>
      <c r="C3" s="369"/>
      <c r="D3" s="369"/>
      <c r="E3" s="369"/>
      <c r="F3" s="369"/>
      <c r="G3" s="369"/>
      <c r="N3" s="106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8"/>
      <c r="AV3" s="105"/>
    </row>
    <row r="4" spans="1:48" ht="15">
      <c r="A4" s="390" t="s">
        <v>94</v>
      </c>
      <c r="B4" s="391"/>
      <c r="C4" s="392"/>
      <c r="N4" s="106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8"/>
      <c r="AV4" s="105"/>
    </row>
    <row r="5" spans="1:51" ht="15">
      <c r="A5" s="399" t="s">
        <v>93</v>
      </c>
      <c r="B5" s="400"/>
      <c r="C5" s="401"/>
      <c r="N5" s="106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8"/>
      <c r="AV5" s="105"/>
      <c r="AX5" s="1">
        <v>1</v>
      </c>
      <c r="AY5" s="1" t="s">
        <v>126</v>
      </c>
    </row>
    <row r="6" spans="3:51" ht="15">
      <c r="C6" s="2"/>
      <c r="N6" s="106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>
        <v>1</v>
      </c>
      <c r="AC6" s="107" t="str">
        <f>G19</f>
        <v>Non atteint</v>
      </c>
      <c r="AD6" s="107"/>
      <c r="AE6" s="107"/>
      <c r="AF6" s="107"/>
      <c r="AG6" s="107">
        <v>1</v>
      </c>
      <c r="AH6" s="107" t="s">
        <v>133</v>
      </c>
      <c r="AI6" s="107"/>
      <c r="AJ6" s="107"/>
      <c r="AK6" s="107"/>
      <c r="AL6" s="107"/>
      <c r="AM6" s="107"/>
      <c r="AN6" s="107"/>
      <c r="AO6" s="107"/>
      <c r="AP6" s="107"/>
      <c r="AQ6" s="107">
        <v>3</v>
      </c>
      <c r="AR6" s="107" t="str">
        <f>C95</f>
        <v>Respecte généralement (maxi 2 écarts mois)</v>
      </c>
      <c r="AS6" s="107"/>
      <c r="AT6" s="107"/>
      <c r="AU6" s="108"/>
      <c r="AV6" s="105"/>
      <c r="AX6" s="1">
        <v>2</v>
      </c>
      <c r="AY6" s="1" t="s">
        <v>126</v>
      </c>
    </row>
    <row r="7" spans="1:51" ht="15">
      <c r="A7" s="396" t="s">
        <v>57</v>
      </c>
      <c r="B7" s="397"/>
      <c r="C7" s="216">
        <f>'fiche de poste page 1 et 2'!C16</f>
        <v>0</v>
      </c>
      <c r="N7" s="106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>
        <v>2</v>
      </c>
      <c r="AC7" s="107" t="str">
        <f>AC6</f>
        <v>Non atteint</v>
      </c>
      <c r="AD7" s="107"/>
      <c r="AE7" s="107"/>
      <c r="AF7" s="107"/>
      <c r="AG7" s="107">
        <v>2</v>
      </c>
      <c r="AH7" s="107" t="s">
        <v>133</v>
      </c>
      <c r="AI7" s="107"/>
      <c r="AJ7" s="107"/>
      <c r="AK7" s="107"/>
      <c r="AL7" s="107"/>
      <c r="AM7" s="107"/>
      <c r="AN7" s="107"/>
      <c r="AO7" s="107"/>
      <c r="AP7" s="107"/>
      <c r="AQ7" s="107">
        <v>8</v>
      </c>
      <c r="AR7" s="107" t="str">
        <f>C94</f>
        <v>Respecte irrégulièrement (1X semaine)</v>
      </c>
      <c r="AS7" s="107"/>
      <c r="AT7" s="107"/>
      <c r="AU7" s="108"/>
      <c r="AV7" s="105"/>
      <c r="AX7" s="1">
        <v>3</v>
      </c>
      <c r="AY7" s="1" t="s">
        <v>126</v>
      </c>
    </row>
    <row r="8" spans="14:51" ht="15">
      <c r="N8" s="106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>
        <v>3</v>
      </c>
      <c r="AC8" s="107" t="str">
        <f>AC6</f>
        <v>Non atteint</v>
      </c>
      <c r="AD8" s="107"/>
      <c r="AE8" s="107"/>
      <c r="AF8" s="107"/>
      <c r="AG8" s="107">
        <v>3</v>
      </c>
      <c r="AH8" s="107" t="s">
        <v>133</v>
      </c>
      <c r="AI8" s="107"/>
      <c r="AJ8" s="107"/>
      <c r="AK8" s="107"/>
      <c r="AL8" s="107"/>
      <c r="AM8" s="107"/>
      <c r="AN8" s="107"/>
      <c r="AO8" s="107"/>
      <c r="AP8" s="107"/>
      <c r="AQ8" s="107">
        <v>14</v>
      </c>
      <c r="AR8" s="107" t="str">
        <f>C95</f>
        <v>Respecte généralement (maxi 2 écarts mois)</v>
      </c>
      <c r="AS8" s="107"/>
      <c r="AT8" s="107"/>
      <c r="AU8" s="108"/>
      <c r="AV8" s="105"/>
      <c r="AX8" s="1">
        <v>4</v>
      </c>
      <c r="AY8" s="1" t="s">
        <v>126</v>
      </c>
    </row>
    <row r="9" spans="1:51" ht="15">
      <c r="A9" s="396" t="s">
        <v>33</v>
      </c>
      <c r="B9" s="398"/>
      <c r="C9" s="405">
        <f>'fiche de poste page 1 et 2'!C23</f>
        <v>0</v>
      </c>
      <c r="N9" s="106"/>
      <c r="O9" s="107"/>
      <c r="P9" s="107"/>
      <c r="Q9" s="107"/>
      <c r="R9" s="107"/>
      <c r="S9" s="107"/>
      <c r="T9" s="107"/>
      <c r="U9" s="107" t="s">
        <v>101</v>
      </c>
      <c r="V9" s="107"/>
      <c r="W9" s="107"/>
      <c r="X9" s="107"/>
      <c r="Y9" s="107"/>
      <c r="Z9" s="107"/>
      <c r="AA9" s="107"/>
      <c r="AB9" s="107">
        <v>4</v>
      </c>
      <c r="AC9" s="107" t="str">
        <f>AC6</f>
        <v>Non atteint</v>
      </c>
      <c r="AD9" s="107"/>
      <c r="AE9" s="107"/>
      <c r="AF9" s="107"/>
      <c r="AG9" s="107">
        <v>4</v>
      </c>
      <c r="AH9" s="107" t="s">
        <v>133</v>
      </c>
      <c r="AI9" s="107"/>
      <c r="AJ9" s="107"/>
      <c r="AK9" s="107"/>
      <c r="AL9" s="107"/>
      <c r="AM9" s="107"/>
      <c r="AN9" s="107"/>
      <c r="AO9" s="107"/>
      <c r="AP9" s="107"/>
      <c r="AQ9" s="107">
        <v>20</v>
      </c>
      <c r="AR9" s="107" t="s">
        <v>98</v>
      </c>
      <c r="AS9" s="107"/>
      <c r="AT9" s="107"/>
      <c r="AU9" s="108"/>
      <c r="AV9" s="105"/>
      <c r="AX9" s="1">
        <v>5</v>
      </c>
      <c r="AY9" s="1" t="s">
        <v>126</v>
      </c>
    </row>
    <row r="10" spans="3:51" ht="15">
      <c r="C10" s="405"/>
      <c r="D10" s="265"/>
      <c r="E10" s="245"/>
      <c r="N10" s="106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>
        <v>5</v>
      </c>
      <c r="AC10" s="107" t="str">
        <f>AC6</f>
        <v>Non atteint</v>
      </c>
      <c r="AD10" s="107"/>
      <c r="AE10" s="107"/>
      <c r="AF10" s="107"/>
      <c r="AG10" s="107">
        <v>5</v>
      </c>
      <c r="AH10" s="107" t="s">
        <v>134</v>
      </c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8"/>
      <c r="AV10" s="105"/>
      <c r="AX10" s="1">
        <v>6</v>
      </c>
      <c r="AY10" s="1" t="s">
        <v>91</v>
      </c>
    </row>
    <row r="11" spans="1:51" ht="15">
      <c r="A11" s="402" t="s">
        <v>28</v>
      </c>
      <c r="B11" s="403"/>
      <c r="C11" s="404"/>
      <c r="N11" s="106"/>
      <c r="O11" s="107"/>
      <c r="P11" s="107"/>
      <c r="Q11" s="107"/>
      <c r="R11" s="107"/>
      <c r="S11" s="107"/>
      <c r="T11" s="107"/>
      <c r="U11" s="107">
        <v>1</v>
      </c>
      <c r="V11" s="379" t="s">
        <v>86</v>
      </c>
      <c r="W11" s="379"/>
      <c r="X11" s="379"/>
      <c r="Y11" s="379"/>
      <c r="Z11" s="137"/>
      <c r="AA11" s="107"/>
      <c r="AB11" s="107">
        <v>6</v>
      </c>
      <c r="AC11" s="107" t="str">
        <f>AC6</f>
        <v>Non atteint</v>
      </c>
      <c r="AD11" s="107"/>
      <c r="AE11" s="107"/>
      <c r="AF11" s="107"/>
      <c r="AG11" s="107">
        <v>6</v>
      </c>
      <c r="AH11" s="107" t="s">
        <v>134</v>
      </c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8"/>
      <c r="AV11" s="105"/>
      <c r="AX11" s="1">
        <v>7</v>
      </c>
      <c r="AY11" s="1" t="s">
        <v>91</v>
      </c>
    </row>
    <row r="12" spans="1:51" ht="15">
      <c r="A12" s="402"/>
      <c r="B12" s="403"/>
      <c r="C12" s="395"/>
      <c r="F12" s="76"/>
      <c r="N12" s="106"/>
      <c r="O12" s="107"/>
      <c r="P12" s="107"/>
      <c r="Q12" s="107"/>
      <c r="R12" s="107"/>
      <c r="S12" s="107"/>
      <c r="T12" s="107"/>
      <c r="U12" s="107">
        <v>2</v>
      </c>
      <c r="V12" s="379" t="s">
        <v>86</v>
      </c>
      <c r="W12" s="379"/>
      <c r="X12" s="379"/>
      <c r="Y12" s="379"/>
      <c r="Z12" s="137"/>
      <c r="AA12" s="107"/>
      <c r="AB12" s="107">
        <v>7</v>
      </c>
      <c r="AC12" s="107" t="str">
        <f>F18</f>
        <v>En phase de démarrage</v>
      </c>
      <c r="AD12" s="107"/>
      <c r="AE12" s="107"/>
      <c r="AF12" s="107"/>
      <c r="AG12" s="107">
        <v>7</v>
      </c>
      <c r="AH12" s="107" t="s">
        <v>134</v>
      </c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8"/>
      <c r="AV12" s="105"/>
      <c r="AX12" s="1">
        <v>8</v>
      </c>
      <c r="AY12" s="1" t="s">
        <v>91</v>
      </c>
    </row>
    <row r="13" spans="1:51" ht="15">
      <c r="A13" s="65"/>
      <c r="B13" s="66"/>
      <c r="C13" s="76"/>
      <c r="N13" s="106"/>
      <c r="O13" s="107"/>
      <c r="P13" s="107"/>
      <c r="Q13" s="107"/>
      <c r="R13" s="107"/>
      <c r="S13" s="107"/>
      <c r="T13" s="107"/>
      <c r="U13" s="107">
        <v>3</v>
      </c>
      <c r="V13" s="379" t="s">
        <v>86</v>
      </c>
      <c r="W13" s="379"/>
      <c r="X13" s="379"/>
      <c r="Y13" s="379"/>
      <c r="Z13" s="137"/>
      <c r="AA13" s="107"/>
      <c r="AB13" s="107">
        <v>8</v>
      </c>
      <c r="AC13" s="107" t="str">
        <f>AC12</f>
        <v>En phase de démarrage</v>
      </c>
      <c r="AD13" s="107"/>
      <c r="AE13" s="107"/>
      <c r="AF13" s="107"/>
      <c r="AG13" s="107">
        <v>8</v>
      </c>
      <c r="AH13" s="107" t="s">
        <v>134</v>
      </c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8"/>
      <c r="AV13" s="105"/>
      <c r="AX13" s="1">
        <v>9</v>
      </c>
      <c r="AY13" s="1" t="s">
        <v>85</v>
      </c>
    </row>
    <row r="14" spans="1:51" ht="15">
      <c r="A14" s="393" t="s">
        <v>48</v>
      </c>
      <c r="B14" s="393"/>
      <c r="C14" s="394"/>
      <c r="N14" s="106"/>
      <c r="O14" s="107"/>
      <c r="P14" s="107"/>
      <c r="Q14" s="107"/>
      <c r="R14" s="107"/>
      <c r="S14" s="107"/>
      <c r="T14" s="107"/>
      <c r="U14" s="107">
        <v>4</v>
      </c>
      <c r="V14" s="379" t="s">
        <v>86</v>
      </c>
      <c r="W14" s="379"/>
      <c r="X14" s="379"/>
      <c r="Y14" s="379"/>
      <c r="Z14" s="137"/>
      <c r="AA14" s="107"/>
      <c r="AB14" s="107">
        <v>9</v>
      </c>
      <c r="AC14" s="107" t="str">
        <f>AC12</f>
        <v>En phase de démarrage</v>
      </c>
      <c r="AD14" s="107"/>
      <c r="AE14" s="107"/>
      <c r="AF14" s="107"/>
      <c r="AG14" s="107">
        <v>9</v>
      </c>
      <c r="AH14" s="107" t="s">
        <v>134</v>
      </c>
      <c r="AI14" s="107"/>
      <c r="AJ14" s="107"/>
      <c r="AK14" s="107"/>
      <c r="AL14" s="107"/>
      <c r="AM14" s="107"/>
      <c r="AN14" s="107"/>
      <c r="AO14" s="107"/>
      <c r="AP14" s="107"/>
      <c r="AQ14" s="107"/>
      <c r="AR14" s="107" t="s">
        <v>102</v>
      </c>
      <c r="AS14" s="107"/>
      <c r="AT14" s="107"/>
      <c r="AU14" s="108"/>
      <c r="AV14" s="105"/>
      <c r="AX14" s="1">
        <v>10</v>
      </c>
      <c r="AY14" s="1" t="s">
        <v>85</v>
      </c>
    </row>
    <row r="15" spans="1:51" ht="15">
      <c r="A15" s="393"/>
      <c r="B15" s="393"/>
      <c r="C15" s="395"/>
      <c r="N15" s="106"/>
      <c r="O15" s="107"/>
      <c r="P15" s="107"/>
      <c r="Q15" s="107"/>
      <c r="R15" s="107"/>
      <c r="S15" s="107"/>
      <c r="T15" s="107"/>
      <c r="U15" s="107">
        <v>5</v>
      </c>
      <c r="V15" s="379" t="s">
        <v>86</v>
      </c>
      <c r="W15" s="379"/>
      <c r="X15" s="379"/>
      <c r="Y15" s="379"/>
      <c r="Z15" s="137"/>
      <c r="AA15" s="107"/>
      <c r="AB15" s="107">
        <v>10</v>
      </c>
      <c r="AC15" s="107" t="str">
        <f>AC12</f>
        <v>En phase de démarrage</v>
      </c>
      <c r="AD15" s="107"/>
      <c r="AE15" s="107"/>
      <c r="AF15" s="107"/>
      <c r="AG15" s="107">
        <v>10</v>
      </c>
      <c r="AH15" s="107" t="s">
        <v>134</v>
      </c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8"/>
      <c r="AV15" s="105"/>
      <c r="AX15" s="1">
        <v>11</v>
      </c>
      <c r="AY15" s="1" t="s">
        <v>85</v>
      </c>
    </row>
    <row r="16" spans="1:48" ht="27" customHeight="1">
      <c r="A16" s="371" t="s">
        <v>149</v>
      </c>
      <c r="B16" s="371"/>
      <c r="C16" s="153"/>
      <c r="D16" s="386" t="s">
        <v>137</v>
      </c>
      <c r="E16" s="386"/>
      <c r="F16" s="386"/>
      <c r="G16" s="386"/>
      <c r="H16" s="386"/>
      <c r="I16" s="43"/>
      <c r="J16" s="43"/>
      <c r="N16" s="106"/>
      <c r="O16" s="107"/>
      <c r="P16" s="107"/>
      <c r="Q16" s="107"/>
      <c r="R16" s="107"/>
      <c r="S16" s="107"/>
      <c r="T16" s="107"/>
      <c r="U16" s="107"/>
      <c r="V16" s="148"/>
      <c r="W16" s="148"/>
      <c r="X16" s="148"/>
      <c r="Y16" s="148"/>
      <c r="Z16" s="148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8"/>
      <c r="AV16" s="105"/>
    </row>
    <row r="17" spans="1:48" ht="15">
      <c r="A17" s="151"/>
      <c r="B17" s="151"/>
      <c r="C17" s="153"/>
      <c r="D17" s="43"/>
      <c r="E17" s="362" t="s">
        <v>152</v>
      </c>
      <c r="F17" s="362"/>
      <c r="G17" s="362"/>
      <c r="H17" s="362"/>
      <c r="I17" s="362"/>
      <c r="J17" s="205"/>
      <c r="N17" s="106"/>
      <c r="O17" s="107"/>
      <c r="P17" s="107"/>
      <c r="Q17" s="107"/>
      <c r="R17" s="107"/>
      <c r="S17" s="107"/>
      <c r="T17" s="107"/>
      <c r="U17" s="107"/>
      <c r="V17" s="148"/>
      <c r="W17" s="148"/>
      <c r="X17" s="148"/>
      <c r="Y17" s="148"/>
      <c r="Z17" s="148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8"/>
      <c r="AV17" s="105"/>
    </row>
    <row r="18" spans="4:51" ht="15">
      <c r="D18" s="164"/>
      <c r="E18" s="201"/>
      <c r="F18" s="380" t="s">
        <v>153</v>
      </c>
      <c r="G18" s="380"/>
      <c r="H18" s="380"/>
      <c r="I18" s="380"/>
      <c r="J18" s="198"/>
      <c r="N18" s="207">
        <v>20</v>
      </c>
      <c r="O18" s="137">
        <v>14</v>
      </c>
      <c r="P18" s="137">
        <v>8</v>
      </c>
      <c r="Q18" s="137">
        <v>3</v>
      </c>
      <c r="R18" s="107"/>
      <c r="S18" s="107"/>
      <c r="T18" s="107"/>
      <c r="U18" s="107">
        <v>6</v>
      </c>
      <c r="V18" s="389" t="str">
        <f>C38</f>
        <v>Réalise l'activité avec un accompagnement et un contrôle régulier</v>
      </c>
      <c r="W18" s="389"/>
      <c r="X18" s="389"/>
      <c r="Y18" s="389"/>
      <c r="Z18" s="137"/>
      <c r="AA18" s="107"/>
      <c r="AB18" s="107">
        <v>11</v>
      </c>
      <c r="AC18" s="107" t="str">
        <f>AC12</f>
        <v>En phase de démarrage</v>
      </c>
      <c r="AD18" s="107"/>
      <c r="AE18" s="107"/>
      <c r="AF18" s="107"/>
      <c r="AG18" s="107">
        <v>11</v>
      </c>
      <c r="AH18" s="107" t="str">
        <f>AH22</f>
        <v>Répond majoritairement aux attentes</v>
      </c>
      <c r="AI18" s="107"/>
      <c r="AJ18" s="107"/>
      <c r="AK18" s="107"/>
      <c r="AL18" s="107"/>
      <c r="AM18" s="107"/>
      <c r="AN18" s="107"/>
      <c r="AO18" s="107"/>
      <c r="AP18" s="107"/>
      <c r="AQ18" s="117">
        <v>1</v>
      </c>
      <c r="AR18" s="107" t="s">
        <v>100</v>
      </c>
      <c r="AS18" s="107"/>
      <c r="AT18" s="107"/>
      <c r="AU18" s="108"/>
      <c r="AV18" s="105"/>
      <c r="AX18" s="1">
        <v>12</v>
      </c>
      <c r="AY18" s="1" t="s">
        <v>125</v>
      </c>
    </row>
    <row r="19" spans="1:51" ht="15">
      <c r="A19" s="3" t="s">
        <v>155</v>
      </c>
      <c r="D19" s="44"/>
      <c r="E19" s="152"/>
      <c r="F19" s="198"/>
      <c r="G19" s="381" t="s">
        <v>154</v>
      </c>
      <c r="H19" s="382"/>
      <c r="I19" s="382"/>
      <c r="J19" s="64"/>
      <c r="N19" s="378" t="s">
        <v>23</v>
      </c>
      <c r="O19" s="379"/>
      <c r="P19" s="379"/>
      <c r="Q19" s="379"/>
      <c r="R19" s="379"/>
      <c r="S19" s="107"/>
      <c r="T19" s="107"/>
      <c r="U19" s="107">
        <v>7</v>
      </c>
      <c r="V19" s="389" t="str">
        <f>V18</f>
        <v>Réalise l'activité avec un accompagnement et un contrôle régulier</v>
      </c>
      <c r="W19" s="389"/>
      <c r="X19" s="389"/>
      <c r="Y19" s="389"/>
      <c r="Z19" s="137"/>
      <c r="AA19" s="107"/>
      <c r="AB19" s="107">
        <v>12</v>
      </c>
      <c r="AC19" s="107" t="str">
        <f>E17</f>
        <v>En cours de finalisation</v>
      </c>
      <c r="AD19" s="107"/>
      <c r="AE19" s="107"/>
      <c r="AF19" s="107"/>
      <c r="AG19" s="107">
        <v>12</v>
      </c>
      <c r="AH19" s="107" t="str">
        <f>AH22</f>
        <v>Répond majoritairement aux attentes</v>
      </c>
      <c r="AI19" s="107"/>
      <c r="AJ19" s="107"/>
      <c r="AK19" s="107"/>
      <c r="AL19" s="107"/>
      <c r="AM19" s="107"/>
      <c r="AN19" s="107"/>
      <c r="AO19" s="107"/>
      <c r="AP19" s="107"/>
      <c r="AQ19" s="107">
        <v>2</v>
      </c>
      <c r="AR19" s="107" t="s">
        <v>100</v>
      </c>
      <c r="AS19" s="107"/>
      <c r="AT19" s="107"/>
      <c r="AU19" s="108"/>
      <c r="AV19" s="105"/>
      <c r="AX19" s="1">
        <v>13</v>
      </c>
      <c r="AY19" s="1" t="s">
        <v>125</v>
      </c>
    </row>
    <row r="20" spans="4:51" ht="15">
      <c r="D20" s="166"/>
      <c r="E20" s="167"/>
      <c r="F20" s="168"/>
      <c r="G20" s="64"/>
      <c r="H20" s="163" t="s">
        <v>77</v>
      </c>
      <c r="I20" s="383" t="s">
        <v>210</v>
      </c>
      <c r="J20" s="383"/>
      <c r="N20" s="110" t="s">
        <v>24</v>
      </c>
      <c r="O20" s="111" t="s">
        <v>25</v>
      </c>
      <c r="P20" s="111" t="s">
        <v>26</v>
      </c>
      <c r="Q20" s="112" t="s">
        <v>78</v>
      </c>
      <c r="R20" s="112" t="s">
        <v>143</v>
      </c>
      <c r="S20" s="107"/>
      <c r="T20" s="107"/>
      <c r="U20" s="107">
        <v>8</v>
      </c>
      <c r="V20" s="389" t="str">
        <f>V18</f>
        <v>Réalise l'activité avec un accompagnement et un contrôle régulier</v>
      </c>
      <c r="W20" s="389"/>
      <c r="X20" s="389"/>
      <c r="Y20" s="389"/>
      <c r="Z20" s="109"/>
      <c r="AA20" s="107"/>
      <c r="AB20" s="107">
        <v>13</v>
      </c>
      <c r="AC20" s="107" t="str">
        <f>AC19</f>
        <v>En cours de finalisation</v>
      </c>
      <c r="AD20" s="107"/>
      <c r="AE20" s="107"/>
      <c r="AF20" s="107"/>
      <c r="AG20" s="107">
        <v>13</v>
      </c>
      <c r="AH20" s="107" t="str">
        <f>AH22</f>
        <v>Répond majoritairement aux attentes</v>
      </c>
      <c r="AI20" s="107"/>
      <c r="AJ20" s="107"/>
      <c r="AK20" s="107"/>
      <c r="AL20" s="107"/>
      <c r="AM20" s="107"/>
      <c r="AN20" s="107"/>
      <c r="AO20" s="107"/>
      <c r="AP20" s="107"/>
      <c r="AQ20" s="117">
        <v>3</v>
      </c>
      <c r="AR20" s="107" t="s">
        <v>100</v>
      </c>
      <c r="AS20" s="107"/>
      <c r="AT20" s="107"/>
      <c r="AU20" s="108"/>
      <c r="AV20" s="105"/>
      <c r="AX20" s="1">
        <v>14</v>
      </c>
      <c r="AY20" s="1" t="s">
        <v>125</v>
      </c>
    </row>
    <row r="21" spans="2:51" ht="15">
      <c r="B21" s="4">
        <f>'fiche de poste page 1 et 2'!B41</f>
        <v>1</v>
      </c>
      <c r="C21" s="22">
        <f>'fiche de poste page 1 et 2'!C41</f>
        <v>0</v>
      </c>
      <c r="D21" s="46"/>
      <c r="E21" s="32"/>
      <c r="F21" s="165"/>
      <c r="G21" s="142"/>
      <c r="H21" s="202"/>
      <c r="I21" s="372">
        <f>'fiche de poste page 1 et 2'!D41</f>
        <v>1</v>
      </c>
      <c r="J21" s="372"/>
      <c r="N21" s="199">
        <f>IF(D21="X",20,"")</f>
      </c>
      <c r="O21" s="199">
        <f>IF(E21="X",14,"")</f>
      </c>
      <c r="P21" s="199">
        <f>IF(F21="X",10,"")</f>
      </c>
      <c r="Q21" s="199">
        <f>IF(G21="X",5,"")</f>
      </c>
      <c r="R21" s="200">
        <f>SUM(N21:Q21)*I21</f>
        <v>0</v>
      </c>
      <c r="S21" s="200">
        <f>IF(SUM(N21:R21)=0,"",I21)</f>
      </c>
      <c r="T21" s="200">
        <f>SUM(N21:Q21)</f>
        <v>0</v>
      </c>
      <c r="U21" s="107">
        <v>9</v>
      </c>
      <c r="V21" s="109" t="str">
        <f>C39</f>
        <v>Réalise l'activité en respectant les consignes</v>
      </c>
      <c r="W21" s="109"/>
      <c r="X21" s="109"/>
      <c r="Y21" s="109"/>
      <c r="Z21" s="109"/>
      <c r="AA21" s="107"/>
      <c r="AB21" s="107">
        <v>14</v>
      </c>
      <c r="AC21" s="107" t="str">
        <f>AC19</f>
        <v>En cours de finalisation</v>
      </c>
      <c r="AD21" s="107"/>
      <c r="AE21" s="107"/>
      <c r="AF21" s="107"/>
      <c r="AG21" s="107">
        <v>14</v>
      </c>
      <c r="AH21" s="107" t="str">
        <f>AH22</f>
        <v>Répond majoritairement aux attentes</v>
      </c>
      <c r="AI21" s="107"/>
      <c r="AJ21" s="107"/>
      <c r="AK21" s="107"/>
      <c r="AL21" s="107"/>
      <c r="AM21" s="107"/>
      <c r="AN21" s="107"/>
      <c r="AO21" s="107"/>
      <c r="AP21" s="107"/>
      <c r="AQ21" s="107">
        <v>4</v>
      </c>
      <c r="AR21" s="107" t="s">
        <v>100</v>
      </c>
      <c r="AS21" s="107"/>
      <c r="AT21" s="107"/>
      <c r="AU21" s="108"/>
      <c r="AV21" s="105"/>
      <c r="AX21" s="1">
        <v>15</v>
      </c>
      <c r="AY21" s="1" t="s">
        <v>124</v>
      </c>
    </row>
    <row r="22" spans="2:51" ht="15">
      <c r="B22" s="5">
        <f>'fiche de poste page 1 et 2'!B42</f>
        <v>2</v>
      </c>
      <c r="C22" s="22">
        <f>'fiche de poste page 1 et 2'!C42</f>
        <v>0</v>
      </c>
      <c r="D22" s="45"/>
      <c r="E22" s="31"/>
      <c r="F22" s="139"/>
      <c r="G22" s="142"/>
      <c r="H22" s="210"/>
      <c r="I22" s="372">
        <f>'fiche de poste page 1 et 2'!D42</f>
        <v>1</v>
      </c>
      <c r="J22" s="372"/>
      <c r="N22" s="199">
        <f aca="true" t="shared" si="0" ref="N22:N29">IF(D22="X",20,"")</f>
      </c>
      <c r="O22" s="199">
        <f aca="true" t="shared" si="1" ref="O22:O29">IF(E22="X",14,"")</f>
      </c>
      <c r="P22" s="199">
        <f aca="true" t="shared" si="2" ref="P22:P29">IF(F22="X",10,"")</f>
      </c>
      <c r="Q22" s="199">
        <f aca="true" t="shared" si="3" ref="Q22:Q30">IF(G22="X",5,"")</f>
      </c>
      <c r="R22" s="200">
        <f aca="true" t="shared" si="4" ref="R22:R29">SUM(N22:Q22)*I22</f>
        <v>0</v>
      </c>
      <c r="S22" s="200">
        <f aca="true" t="shared" si="5" ref="S22:S30">IF(SUM(N22:R22)=0,"",I22)</f>
      </c>
      <c r="T22" s="200">
        <f aca="true" t="shared" si="6" ref="T22:T30">SUM(N22:Q22)</f>
        <v>0</v>
      </c>
      <c r="U22" s="107">
        <v>10</v>
      </c>
      <c r="V22" s="109" t="str">
        <f>V21</f>
        <v>Réalise l'activité en respectant les consignes</v>
      </c>
      <c r="W22" s="109"/>
      <c r="X22" s="109"/>
      <c r="Y22" s="109"/>
      <c r="Z22" s="109"/>
      <c r="AA22" s="107"/>
      <c r="AB22" s="107">
        <v>15</v>
      </c>
      <c r="AC22" s="107" t="str">
        <f>AC19</f>
        <v>En cours de finalisation</v>
      </c>
      <c r="AD22" s="107"/>
      <c r="AE22" s="107"/>
      <c r="AF22" s="107"/>
      <c r="AG22" s="107">
        <v>15</v>
      </c>
      <c r="AH22" s="107" t="str">
        <f>C76</f>
        <v>Répond majoritairement aux attentes</v>
      </c>
      <c r="AI22" s="107"/>
      <c r="AJ22" s="107"/>
      <c r="AK22" s="107"/>
      <c r="AL22" s="107"/>
      <c r="AM22" s="107"/>
      <c r="AN22" s="107"/>
      <c r="AO22" s="107"/>
      <c r="AP22" s="107"/>
      <c r="AQ22" s="117">
        <v>5</v>
      </c>
      <c r="AR22" s="107" t="s">
        <v>100</v>
      </c>
      <c r="AS22" s="107"/>
      <c r="AT22" s="107"/>
      <c r="AU22" s="108"/>
      <c r="AV22" s="105"/>
      <c r="AX22" s="1">
        <v>16</v>
      </c>
      <c r="AY22" s="1" t="s">
        <v>124</v>
      </c>
    </row>
    <row r="23" spans="2:51" ht="15">
      <c r="B23" s="5">
        <f>'fiche de poste page 1 et 2'!B43</f>
        <v>3</v>
      </c>
      <c r="C23" s="22">
        <f>'fiche de poste page 1 et 2'!C43</f>
        <v>0</v>
      </c>
      <c r="D23" s="45"/>
      <c r="E23" s="31"/>
      <c r="F23" s="139"/>
      <c r="G23" s="209"/>
      <c r="H23" s="197"/>
      <c r="I23" s="372">
        <f>'fiche de poste page 1 et 2'!D43</f>
        <v>1</v>
      </c>
      <c r="J23" s="372"/>
      <c r="N23" s="199">
        <f t="shared" si="0"/>
      </c>
      <c r="O23" s="199">
        <f t="shared" si="1"/>
      </c>
      <c r="P23" s="199">
        <f t="shared" si="2"/>
      </c>
      <c r="Q23" s="199">
        <f t="shared" si="3"/>
      </c>
      <c r="R23" s="200">
        <f t="shared" si="4"/>
        <v>0</v>
      </c>
      <c r="S23" s="200">
        <f t="shared" si="5"/>
      </c>
      <c r="T23" s="200">
        <f t="shared" si="6"/>
        <v>0</v>
      </c>
      <c r="U23" s="107">
        <v>11</v>
      </c>
      <c r="V23" s="109" t="str">
        <f>V21</f>
        <v>Réalise l'activité en respectant les consignes</v>
      </c>
      <c r="W23" s="109"/>
      <c r="X23" s="109"/>
      <c r="Y23" s="109"/>
      <c r="Z23" s="109"/>
      <c r="AA23" s="107"/>
      <c r="AB23" s="107">
        <v>16</v>
      </c>
      <c r="AC23" s="107" t="s">
        <v>76</v>
      </c>
      <c r="AD23" s="107"/>
      <c r="AE23" s="107"/>
      <c r="AF23" s="107"/>
      <c r="AG23" s="107">
        <v>16</v>
      </c>
      <c r="AH23" s="109" t="str">
        <f>AH27</f>
        <v>Répond aux attentes</v>
      </c>
      <c r="AI23" s="107"/>
      <c r="AJ23" s="107"/>
      <c r="AK23" s="107"/>
      <c r="AL23" s="107"/>
      <c r="AM23" s="107"/>
      <c r="AN23" s="107"/>
      <c r="AO23" s="107"/>
      <c r="AP23" s="107"/>
      <c r="AQ23" s="107">
        <v>6</v>
      </c>
      <c r="AR23" s="107" t="s">
        <v>121</v>
      </c>
      <c r="AS23" s="107"/>
      <c r="AT23" s="107"/>
      <c r="AU23" s="108"/>
      <c r="AV23" s="105"/>
      <c r="AX23" s="1">
        <v>17</v>
      </c>
      <c r="AY23" s="1" t="s">
        <v>127</v>
      </c>
    </row>
    <row r="24" spans="2:51" ht="15">
      <c r="B24" s="5">
        <f>'fiche de poste page 1 et 2'!B44</f>
        <v>4</v>
      </c>
      <c r="C24" s="22">
        <f>'fiche de poste page 1 et 2'!C44</f>
        <v>0</v>
      </c>
      <c r="D24" s="45"/>
      <c r="E24" s="31"/>
      <c r="F24" s="139"/>
      <c r="G24" s="142"/>
      <c r="H24" s="197"/>
      <c r="I24" s="372">
        <f>'fiche de poste page 1 et 2'!D44</f>
        <v>1</v>
      </c>
      <c r="J24" s="372"/>
      <c r="N24" s="199">
        <f t="shared" si="0"/>
      </c>
      <c r="O24" s="199">
        <f t="shared" si="1"/>
      </c>
      <c r="P24" s="199">
        <f t="shared" si="2"/>
      </c>
      <c r="Q24" s="199">
        <f t="shared" si="3"/>
      </c>
      <c r="R24" s="200">
        <f t="shared" si="4"/>
        <v>0</v>
      </c>
      <c r="S24" s="200">
        <f t="shared" si="5"/>
      </c>
      <c r="T24" s="200">
        <f t="shared" si="6"/>
        <v>0</v>
      </c>
      <c r="U24" s="107">
        <v>12</v>
      </c>
      <c r="V24" s="388" t="str">
        <f>C40</f>
        <v>Réalise l'activité  avec autonomie et fait des propositions</v>
      </c>
      <c r="W24" s="388"/>
      <c r="X24" s="388"/>
      <c r="Y24" s="388"/>
      <c r="Z24" s="388"/>
      <c r="AA24" s="388"/>
      <c r="AB24" s="107">
        <v>17</v>
      </c>
      <c r="AC24" s="107" t="s">
        <v>76</v>
      </c>
      <c r="AD24" s="107"/>
      <c r="AE24" s="107"/>
      <c r="AF24" s="107"/>
      <c r="AG24" s="107">
        <v>17</v>
      </c>
      <c r="AH24" s="109" t="str">
        <f>AH27</f>
        <v>Répond aux attentes</v>
      </c>
      <c r="AI24" s="107"/>
      <c r="AJ24" s="107"/>
      <c r="AK24" s="107"/>
      <c r="AL24" s="107"/>
      <c r="AM24" s="107"/>
      <c r="AN24" s="107"/>
      <c r="AO24" s="107"/>
      <c r="AP24" s="107"/>
      <c r="AQ24" s="117">
        <v>7</v>
      </c>
      <c r="AR24" s="107" t="s">
        <v>121</v>
      </c>
      <c r="AS24" s="107"/>
      <c r="AT24" s="107"/>
      <c r="AU24" s="108"/>
      <c r="AV24" s="105"/>
      <c r="AX24" s="1">
        <v>18</v>
      </c>
      <c r="AY24" s="1" t="s">
        <v>127</v>
      </c>
    </row>
    <row r="25" spans="2:51" ht="15">
      <c r="B25" s="5">
        <f>'fiche de poste page 1 et 2'!B45</f>
        <v>5</v>
      </c>
      <c r="C25" s="22">
        <f>'fiche de poste page 1 et 2'!C45</f>
        <v>0</v>
      </c>
      <c r="D25" s="45"/>
      <c r="E25" s="31"/>
      <c r="F25" s="139"/>
      <c r="G25" s="142"/>
      <c r="H25" s="197"/>
      <c r="I25" s="372">
        <f>'fiche de poste page 1 et 2'!D45</f>
        <v>1</v>
      </c>
      <c r="J25" s="372"/>
      <c r="N25" s="199">
        <f t="shared" si="0"/>
      </c>
      <c r="O25" s="199">
        <f t="shared" si="1"/>
      </c>
      <c r="P25" s="199">
        <f t="shared" si="2"/>
      </c>
      <c r="Q25" s="199">
        <f t="shared" si="3"/>
      </c>
      <c r="R25" s="200">
        <f t="shared" si="4"/>
        <v>0</v>
      </c>
      <c r="S25" s="200">
        <f t="shared" si="5"/>
      </c>
      <c r="T25" s="200">
        <f t="shared" si="6"/>
        <v>0</v>
      </c>
      <c r="U25" s="107">
        <v>13</v>
      </c>
      <c r="V25" s="388" t="str">
        <f>C40</f>
        <v>Réalise l'activité  avec autonomie et fait des propositions</v>
      </c>
      <c r="W25" s="388"/>
      <c r="X25" s="388"/>
      <c r="Y25" s="388"/>
      <c r="Z25" s="388"/>
      <c r="AA25" s="388"/>
      <c r="AB25" s="107">
        <v>18</v>
      </c>
      <c r="AC25" s="107" t="s">
        <v>76</v>
      </c>
      <c r="AD25" s="107"/>
      <c r="AE25" s="107"/>
      <c r="AF25" s="107"/>
      <c r="AG25" s="107">
        <v>18</v>
      </c>
      <c r="AH25" s="109" t="str">
        <f>AH27</f>
        <v>Répond aux attentes</v>
      </c>
      <c r="AI25" s="107"/>
      <c r="AJ25" s="107"/>
      <c r="AK25" s="107"/>
      <c r="AL25" s="107"/>
      <c r="AM25" s="107"/>
      <c r="AN25" s="107"/>
      <c r="AO25" s="107"/>
      <c r="AP25" s="107"/>
      <c r="AQ25" s="107">
        <v>8</v>
      </c>
      <c r="AR25" s="107" t="s">
        <v>121</v>
      </c>
      <c r="AS25" s="107"/>
      <c r="AT25" s="107"/>
      <c r="AU25" s="108"/>
      <c r="AV25" s="105"/>
      <c r="AX25" s="1">
        <v>19</v>
      </c>
      <c r="AY25" s="1" t="s">
        <v>123</v>
      </c>
    </row>
    <row r="26" spans="2:51" ht="15">
      <c r="B26" s="5">
        <f>'fiche de poste page 1 et 2'!B46</f>
        <v>6</v>
      </c>
      <c r="C26" s="22">
        <f>'fiche de poste page 1 et 2'!C46</f>
        <v>0</v>
      </c>
      <c r="D26" s="45"/>
      <c r="E26" s="31"/>
      <c r="F26" s="139"/>
      <c r="G26" s="142"/>
      <c r="H26" s="197"/>
      <c r="I26" s="372">
        <f>'fiche de poste page 1 et 2'!D46</f>
        <v>1</v>
      </c>
      <c r="J26" s="372"/>
      <c r="N26" s="199">
        <f t="shared" si="0"/>
      </c>
      <c r="O26" s="199">
        <f t="shared" si="1"/>
      </c>
      <c r="P26" s="199">
        <f t="shared" si="2"/>
      </c>
      <c r="Q26" s="199">
        <f t="shared" si="3"/>
      </c>
      <c r="R26" s="200">
        <f t="shared" si="4"/>
        <v>0</v>
      </c>
      <c r="S26" s="200">
        <f t="shared" si="5"/>
      </c>
      <c r="T26" s="200">
        <f t="shared" si="6"/>
        <v>0</v>
      </c>
      <c r="U26" s="107">
        <v>14</v>
      </c>
      <c r="V26" s="109" t="str">
        <f>C41</f>
        <v>Réalise l'activité et anticipe le travail à venir</v>
      </c>
      <c r="W26" s="109"/>
      <c r="X26" s="109"/>
      <c r="Y26" s="109"/>
      <c r="Z26" s="109"/>
      <c r="AA26" s="109"/>
      <c r="AB26" s="107">
        <v>19</v>
      </c>
      <c r="AC26" s="107" t="s">
        <v>76</v>
      </c>
      <c r="AD26" s="107"/>
      <c r="AE26" s="107"/>
      <c r="AF26" s="107"/>
      <c r="AG26" s="107">
        <v>19</v>
      </c>
      <c r="AH26" s="109" t="str">
        <f>AH27</f>
        <v>Répond aux attentes</v>
      </c>
      <c r="AI26" s="107"/>
      <c r="AJ26" s="107"/>
      <c r="AK26" s="107"/>
      <c r="AL26" s="107"/>
      <c r="AM26" s="107"/>
      <c r="AN26" s="107"/>
      <c r="AO26" s="107"/>
      <c r="AP26" s="107"/>
      <c r="AQ26" s="117">
        <v>9</v>
      </c>
      <c r="AR26" s="107" t="s">
        <v>121</v>
      </c>
      <c r="AS26" s="107"/>
      <c r="AT26" s="107"/>
      <c r="AU26" s="108"/>
      <c r="AV26" s="105"/>
      <c r="AX26" s="1">
        <v>20</v>
      </c>
      <c r="AY26" s="1" t="s">
        <v>123</v>
      </c>
    </row>
    <row r="27" spans="2:48" ht="15">
      <c r="B27" s="5">
        <f>'fiche de poste page 1 et 2'!B47</f>
        <v>7</v>
      </c>
      <c r="C27" s="22">
        <f>'fiche de poste page 1 et 2'!C47</f>
        <v>0</v>
      </c>
      <c r="D27" s="45"/>
      <c r="E27" s="31"/>
      <c r="F27" s="139"/>
      <c r="G27" s="142"/>
      <c r="H27" s="197"/>
      <c r="I27" s="372">
        <f>'fiche de poste page 1 et 2'!D47</f>
        <v>1</v>
      </c>
      <c r="J27" s="372"/>
      <c r="N27" s="199">
        <f t="shared" si="0"/>
      </c>
      <c r="O27" s="199">
        <f t="shared" si="1"/>
      </c>
      <c r="P27" s="199">
        <f t="shared" si="2"/>
      </c>
      <c r="Q27" s="199">
        <f t="shared" si="3"/>
      </c>
      <c r="R27" s="200">
        <f t="shared" si="4"/>
        <v>0</v>
      </c>
      <c r="S27" s="200">
        <f t="shared" si="5"/>
      </c>
      <c r="T27" s="200">
        <f t="shared" si="6"/>
        <v>0</v>
      </c>
      <c r="U27" s="107">
        <v>15</v>
      </c>
      <c r="V27" s="109" t="str">
        <f>C41</f>
        <v>Réalise l'activité et anticipe le travail à venir</v>
      </c>
      <c r="W27" s="109"/>
      <c r="X27" s="109"/>
      <c r="Y27" s="109"/>
      <c r="Z27" s="109"/>
      <c r="AA27" s="109"/>
      <c r="AB27" s="107">
        <v>20</v>
      </c>
      <c r="AC27" s="107" t="s">
        <v>76</v>
      </c>
      <c r="AD27" s="107"/>
      <c r="AE27" s="107"/>
      <c r="AF27" s="107"/>
      <c r="AG27" s="107">
        <v>20</v>
      </c>
      <c r="AH27" s="109" t="str">
        <f>C77</f>
        <v>Répond aux attentes</v>
      </c>
      <c r="AI27" s="109"/>
      <c r="AJ27" s="107"/>
      <c r="AK27" s="107"/>
      <c r="AL27" s="107"/>
      <c r="AM27" s="107"/>
      <c r="AN27" s="107"/>
      <c r="AO27" s="107"/>
      <c r="AP27" s="107"/>
      <c r="AQ27" s="107">
        <v>10</v>
      </c>
      <c r="AR27" s="107" t="s">
        <v>121</v>
      </c>
      <c r="AS27" s="107"/>
      <c r="AT27" s="107"/>
      <c r="AU27" s="108"/>
      <c r="AV27" s="105"/>
    </row>
    <row r="28" spans="2:48" ht="15">
      <c r="B28" s="5">
        <f>'fiche de poste page 1 et 2'!B48</f>
        <v>8</v>
      </c>
      <c r="C28" s="22">
        <f>'fiche de poste page 1 et 2'!C48</f>
        <v>0</v>
      </c>
      <c r="D28" s="45"/>
      <c r="E28" s="31"/>
      <c r="F28" s="139"/>
      <c r="G28" s="142"/>
      <c r="H28" s="197"/>
      <c r="I28" s="372">
        <f>'fiche de poste page 1 et 2'!D48</f>
        <v>1</v>
      </c>
      <c r="J28" s="372"/>
      <c r="N28" s="199">
        <f t="shared" si="0"/>
      </c>
      <c r="O28" s="199">
        <f t="shared" si="1"/>
      </c>
      <c r="P28" s="199">
        <f t="shared" si="2"/>
      </c>
      <c r="Q28" s="199">
        <f t="shared" si="3"/>
      </c>
      <c r="R28" s="200">
        <f t="shared" si="4"/>
        <v>0</v>
      </c>
      <c r="S28" s="200">
        <f t="shared" si="5"/>
      </c>
      <c r="T28" s="200">
        <f t="shared" si="6"/>
        <v>0</v>
      </c>
      <c r="U28" s="107">
        <v>16</v>
      </c>
      <c r="V28" s="109" t="str">
        <f>C41</f>
        <v>Réalise l'activité et anticipe le travail à venir</v>
      </c>
      <c r="W28" s="109"/>
      <c r="X28" s="109"/>
      <c r="Y28" s="109"/>
      <c r="Z28" s="109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17">
        <v>11</v>
      </c>
      <c r="AR28" s="107" t="s">
        <v>121</v>
      </c>
      <c r="AS28" s="107"/>
      <c r="AT28" s="107"/>
      <c r="AU28" s="108"/>
      <c r="AV28" s="105"/>
    </row>
    <row r="29" spans="2:48" ht="15.75" thickBot="1">
      <c r="B29" s="6">
        <f>'fiche de poste page 1 et 2'!B49</f>
        <v>9</v>
      </c>
      <c r="C29" s="22">
        <f>'fiche de poste page 1 et 2'!C49</f>
        <v>0</v>
      </c>
      <c r="D29" s="144"/>
      <c r="E29" s="141"/>
      <c r="F29" s="140"/>
      <c r="G29" s="143"/>
      <c r="H29" s="203"/>
      <c r="I29" s="372">
        <f>'fiche de poste page 1 et 2'!D49</f>
        <v>1</v>
      </c>
      <c r="J29" s="372"/>
      <c r="N29" s="199">
        <f t="shared" si="0"/>
      </c>
      <c r="O29" s="199">
        <f t="shared" si="1"/>
      </c>
      <c r="P29" s="199">
        <f t="shared" si="2"/>
      </c>
      <c r="Q29" s="199">
        <f t="shared" si="3"/>
      </c>
      <c r="R29" s="200">
        <f t="shared" si="4"/>
        <v>0</v>
      </c>
      <c r="S29" s="200">
        <f t="shared" si="5"/>
      </c>
      <c r="T29" s="200">
        <f t="shared" si="6"/>
        <v>0</v>
      </c>
      <c r="U29" s="107">
        <v>17</v>
      </c>
      <c r="V29" s="109" t="str">
        <f>C41</f>
        <v>Réalise l'activité et anticipe le travail à venir</v>
      </c>
      <c r="W29" s="109"/>
      <c r="X29" s="109"/>
      <c r="Y29" s="109"/>
      <c r="Z29" s="109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>
        <v>12</v>
      </c>
      <c r="AR29" s="107" t="s">
        <v>121</v>
      </c>
      <c r="AS29" s="107"/>
      <c r="AT29" s="107"/>
      <c r="AU29" s="108"/>
      <c r="AV29" s="105"/>
    </row>
    <row r="30" spans="4:48" ht="15.75" thickBot="1">
      <c r="D30" s="373" t="e">
        <f>O32</f>
        <v>#DIV/0!</v>
      </c>
      <c r="E30" s="374"/>
      <c r="F30" s="374"/>
      <c r="G30" s="374"/>
      <c r="H30" s="374"/>
      <c r="I30" s="375"/>
      <c r="N30" s="199"/>
      <c r="O30" s="200"/>
      <c r="P30" s="200"/>
      <c r="Q30" s="199">
        <f t="shared" si="3"/>
      </c>
      <c r="R30" s="200"/>
      <c r="S30" s="200">
        <f t="shared" si="5"/>
      </c>
      <c r="T30" s="200">
        <f t="shared" si="6"/>
        <v>0</v>
      </c>
      <c r="U30" s="107">
        <v>18</v>
      </c>
      <c r="V30" s="107" t="s">
        <v>92</v>
      </c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17">
        <v>13</v>
      </c>
      <c r="AR30" s="107" t="s">
        <v>122</v>
      </c>
      <c r="AS30" s="107"/>
      <c r="AT30" s="107"/>
      <c r="AU30" s="108"/>
      <c r="AV30" s="105"/>
    </row>
    <row r="31" spans="3:48" ht="15">
      <c r="C31" s="7"/>
      <c r="D31" s="136"/>
      <c r="G31" s="170" t="s">
        <v>77</v>
      </c>
      <c r="H31" s="96" t="s">
        <v>194</v>
      </c>
      <c r="N31" s="106" t="s">
        <v>27</v>
      </c>
      <c r="O31" s="137" t="e">
        <f>R31/S31</f>
        <v>#DIV/0!</v>
      </c>
      <c r="P31" s="107">
        <f>IF(SUM(N21:Q29)=0,"",AVERAGE(N21:Q29))</f>
      </c>
      <c r="Q31" s="107"/>
      <c r="R31" s="107">
        <f>SUM(R21:R30)</f>
        <v>0</v>
      </c>
      <c r="S31" s="107">
        <f>SUM(S21:S30)</f>
        <v>0</v>
      </c>
      <c r="T31" s="107"/>
      <c r="U31" s="107">
        <v>19</v>
      </c>
      <c r="V31" s="107" t="s">
        <v>92</v>
      </c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>
        <v>14</v>
      </c>
      <c r="AR31" s="107" t="s">
        <v>122</v>
      </c>
      <c r="AS31" s="107"/>
      <c r="AT31" s="107"/>
      <c r="AU31" s="108"/>
      <c r="AV31" s="105"/>
    </row>
    <row r="32" spans="3:48" ht="15">
      <c r="C32" s="7"/>
      <c r="D32" s="136"/>
      <c r="G32" s="169"/>
      <c r="H32" s="96"/>
      <c r="N32" s="106"/>
      <c r="O32" s="138" t="e">
        <f>VLOOKUP(O31,$AB$6:$AC$27,2)</f>
        <v>#DIV/0!</v>
      </c>
      <c r="P32" s="107"/>
      <c r="Q32" s="107"/>
      <c r="R32" s="107"/>
      <c r="S32" s="107"/>
      <c r="T32" s="107"/>
      <c r="U32" s="107">
        <v>20</v>
      </c>
      <c r="V32" s="107" t="s">
        <v>92</v>
      </c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17">
        <v>15</v>
      </c>
      <c r="AR32" s="107" t="s">
        <v>122</v>
      </c>
      <c r="AS32" s="107"/>
      <c r="AT32" s="107"/>
      <c r="AU32" s="108"/>
      <c r="AV32" s="105"/>
    </row>
    <row r="33" spans="3:48" ht="15">
      <c r="C33" s="7"/>
      <c r="D33" s="136"/>
      <c r="N33" s="106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>
        <v>16</v>
      </c>
      <c r="AR33" s="107" t="s">
        <v>122</v>
      </c>
      <c r="AS33" s="107"/>
      <c r="AT33" s="107"/>
      <c r="AU33" s="108"/>
      <c r="AV33" s="105"/>
    </row>
    <row r="34" spans="3:48" ht="15">
      <c r="C34" s="376"/>
      <c r="D34" s="376"/>
      <c r="E34" s="376"/>
      <c r="F34" s="376"/>
      <c r="G34" s="376"/>
      <c r="N34" s="106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8"/>
      <c r="AV34" s="105"/>
    </row>
    <row r="35" spans="1:48" ht="33" customHeight="1">
      <c r="A35" s="370" t="s">
        <v>135</v>
      </c>
      <c r="B35" s="370"/>
      <c r="C35" s="370"/>
      <c r="D35" s="34"/>
      <c r="E35" s="34"/>
      <c r="F35" s="34"/>
      <c r="G35" s="34"/>
      <c r="H35" s="34"/>
      <c r="N35" s="106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8"/>
      <c r="AV35" s="105"/>
    </row>
    <row r="36" spans="6:48" ht="15">
      <c r="F36" s="76"/>
      <c r="N36" s="106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17">
        <v>17</v>
      </c>
      <c r="AR36" s="107" t="s">
        <v>99</v>
      </c>
      <c r="AS36" s="107"/>
      <c r="AT36" s="107"/>
      <c r="AU36" s="108"/>
      <c r="AV36" s="105"/>
    </row>
    <row r="37" spans="1:48" ht="15" customHeight="1">
      <c r="A37" s="316"/>
      <c r="B37" s="316"/>
      <c r="C37" s="316"/>
      <c r="D37" s="387" t="s">
        <v>86</v>
      </c>
      <c r="E37" s="387"/>
      <c r="F37" s="387"/>
      <c r="G37" s="387"/>
      <c r="H37" s="387"/>
      <c r="I37" s="387"/>
      <c r="J37" s="387"/>
      <c r="K37" s="34"/>
      <c r="N37" s="106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>
        <v>18</v>
      </c>
      <c r="AR37" s="107" t="s">
        <v>99</v>
      </c>
      <c r="AS37" s="107"/>
      <c r="AT37" s="107"/>
      <c r="AU37" s="108"/>
      <c r="AV37" s="105"/>
    </row>
    <row r="38" spans="3:48" ht="15">
      <c r="C38" s="377" t="s">
        <v>211</v>
      </c>
      <c r="D38" s="377"/>
      <c r="E38" s="377"/>
      <c r="F38" s="377"/>
      <c r="G38" s="377"/>
      <c r="H38" s="377"/>
      <c r="I38" s="377"/>
      <c r="J38" s="161"/>
      <c r="K38" s="127"/>
      <c r="N38" s="106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17">
        <v>19</v>
      </c>
      <c r="AR38" s="107" t="s">
        <v>99</v>
      </c>
      <c r="AS38" s="107"/>
      <c r="AT38" s="107"/>
      <c r="AU38" s="108"/>
      <c r="AV38" s="105"/>
    </row>
    <row r="39" spans="3:48" ht="15">
      <c r="C39" s="385" t="s">
        <v>156</v>
      </c>
      <c r="D39" s="385"/>
      <c r="E39" s="385"/>
      <c r="F39" s="385"/>
      <c r="G39" s="385"/>
      <c r="H39" s="385"/>
      <c r="I39" s="162"/>
      <c r="J39" s="64"/>
      <c r="K39" s="127"/>
      <c r="N39" s="106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>
        <v>20</v>
      </c>
      <c r="AR39" s="107" t="s">
        <v>99</v>
      </c>
      <c r="AS39" s="107"/>
      <c r="AT39" s="107"/>
      <c r="AU39" s="108"/>
      <c r="AV39" s="105"/>
    </row>
    <row r="40" spans="3:48" ht="15">
      <c r="C40" s="365" t="s">
        <v>157</v>
      </c>
      <c r="D40" s="365"/>
      <c r="E40" s="365"/>
      <c r="F40" s="365"/>
      <c r="G40" s="365"/>
      <c r="H40" s="160"/>
      <c r="I40" s="162"/>
      <c r="J40" s="64"/>
      <c r="K40" s="127"/>
      <c r="N40" s="106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8"/>
      <c r="AV40" s="105"/>
    </row>
    <row r="41" spans="3:48" ht="15">
      <c r="C41" s="364" t="s">
        <v>158</v>
      </c>
      <c r="D41" s="364"/>
      <c r="E41" s="364"/>
      <c r="F41" s="364"/>
      <c r="G41" s="157"/>
      <c r="H41" s="40"/>
      <c r="I41" s="43"/>
      <c r="J41" s="64"/>
      <c r="K41" s="127"/>
      <c r="N41" s="106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8"/>
      <c r="AV41" s="105"/>
    </row>
    <row r="42" spans="3:48" ht="15">
      <c r="C42" s="366" t="s">
        <v>139</v>
      </c>
      <c r="D42" s="366"/>
      <c r="E42" s="366"/>
      <c r="F42" s="49"/>
      <c r="G42" s="158"/>
      <c r="H42" s="40"/>
      <c r="I42" s="43"/>
      <c r="J42" s="64"/>
      <c r="K42" s="127"/>
      <c r="N42" s="106"/>
      <c r="O42" s="107"/>
      <c r="P42" s="107"/>
      <c r="Q42" s="107"/>
      <c r="R42" s="107"/>
      <c r="S42" s="107">
        <v>0</v>
      </c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8"/>
      <c r="AV42" s="105"/>
    </row>
    <row r="43" spans="3:48" ht="15">
      <c r="C43" s="36"/>
      <c r="D43" s="36"/>
      <c r="E43" s="154"/>
      <c r="F43" s="37"/>
      <c r="G43" s="158"/>
      <c r="H43" s="40"/>
      <c r="I43" s="44"/>
      <c r="J43" s="156"/>
      <c r="K43" s="51"/>
      <c r="N43" s="378" t="s">
        <v>30</v>
      </c>
      <c r="O43" s="379"/>
      <c r="P43" s="379"/>
      <c r="Q43" s="379"/>
      <c r="R43" s="379"/>
      <c r="S43" s="137"/>
      <c r="T43" s="206"/>
      <c r="U43" s="107"/>
      <c r="V43" s="379" t="s">
        <v>56</v>
      </c>
      <c r="W43" s="379"/>
      <c r="X43" s="379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8"/>
      <c r="AV43" s="105"/>
    </row>
    <row r="44" spans="3:47" ht="15">
      <c r="C44" s="149" t="str">
        <f>'fiche de poste page 1 et 2'!C68</f>
        <v>Descriptif</v>
      </c>
      <c r="D44" s="204" t="s">
        <v>144</v>
      </c>
      <c r="E44" s="155"/>
      <c r="F44" s="38"/>
      <c r="G44" s="159"/>
      <c r="H44" s="53"/>
      <c r="I44" s="54">
        <v>0</v>
      </c>
      <c r="J44" s="55">
        <v>0</v>
      </c>
      <c r="K44" s="163" t="s">
        <v>77</v>
      </c>
      <c r="L44" s="2"/>
      <c r="M44" s="199" t="s">
        <v>89</v>
      </c>
      <c r="N44" s="199" t="s">
        <v>79</v>
      </c>
      <c r="O44" s="199" t="s">
        <v>80</v>
      </c>
      <c r="P44" s="199" t="s">
        <v>81</v>
      </c>
      <c r="Q44" s="199" t="s">
        <v>82</v>
      </c>
      <c r="R44" s="199" t="s">
        <v>106</v>
      </c>
      <c r="S44" s="199"/>
      <c r="T44" s="200" t="s">
        <v>143</v>
      </c>
      <c r="U44" s="107"/>
      <c r="V44" s="128" t="e">
        <f>IF(SUM(Z46:Z54)=0,"",AVERAGE(Z46:Z54))</f>
        <v>#DIV/0!</v>
      </c>
      <c r="W44" s="122" t="s">
        <v>108</v>
      </c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8"/>
      <c r="AU44" s="105"/>
    </row>
    <row r="45" spans="2:47" ht="15">
      <c r="B45" s="9">
        <f>'fiche de poste page 1 et 2'!B69</f>
        <v>1</v>
      </c>
      <c r="C45" s="134">
        <f>'fiche de poste page 1 et 2'!C69</f>
        <v>0</v>
      </c>
      <c r="D45" s="133">
        <f>'fiche de poste page 1 et 2'!E69</f>
        <v>1</v>
      </c>
      <c r="E45" s="57"/>
      <c r="F45" s="30"/>
      <c r="G45" s="32"/>
      <c r="H45" s="42"/>
      <c r="I45" s="46"/>
      <c r="J45" s="52"/>
      <c r="K45" s="83"/>
      <c r="L45" s="2"/>
      <c r="M45" s="199">
        <f aca="true" t="shared" si="7" ref="M45:M64">IF(E45="X",20,"")</f>
      </c>
      <c r="N45" s="199">
        <f aca="true" t="shared" si="8" ref="N45:N64">IF(F45="X",16,"")</f>
      </c>
      <c r="O45" s="199">
        <f aca="true" t="shared" si="9" ref="O45:O64">IF(G45="X",13,"")</f>
      </c>
      <c r="P45" s="199">
        <f aca="true" t="shared" si="10" ref="P45:P64">IF(H45="X",10,"")</f>
      </c>
      <c r="Q45" s="199">
        <f aca="true" t="shared" si="11" ref="Q45:Q64">IF(I45="X",7,"")</f>
      </c>
      <c r="R45" s="199">
        <f aca="true" t="shared" si="12" ref="R45:R64">IF(J45="X",3,"")</f>
      </c>
      <c r="S45" s="199">
        <f>SUM(M45:R45)</f>
        <v>0</v>
      </c>
      <c r="T45" s="200">
        <f aca="true" t="shared" si="13" ref="T45:T64">SUM(M45:R45)*D45</f>
        <v>0</v>
      </c>
      <c r="U45" s="200">
        <f aca="true" t="shared" si="14" ref="U45:U64">IF(SUM(M45:R45)=0,"",D45)</f>
      </c>
      <c r="V45" s="138" t="e">
        <f>VLOOKUP(V44,$AX$5:$AY$26,2)</f>
        <v>#DIV/0!</v>
      </c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8"/>
      <c r="AU45" s="105"/>
    </row>
    <row r="46" spans="2:47" ht="15">
      <c r="B46" s="10">
        <f>'fiche de poste page 1 et 2'!B70</f>
        <v>2</v>
      </c>
      <c r="C46" s="134">
        <f>'fiche de poste page 1 et 2'!C70</f>
        <v>0</v>
      </c>
      <c r="D46" s="133">
        <f>'fiche de poste page 1 et 2'!E70</f>
        <v>1</v>
      </c>
      <c r="E46" s="132"/>
      <c r="F46" s="29"/>
      <c r="G46" s="31"/>
      <c r="H46" s="41"/>
      <c r="I46" s="45"/>
      <c r="J46" s="47"/>
      <c r="K46" s="83"/>
      <c r="L46" s="2"/>
      <c r="M46" s="199">
        <f t="shared" si="7"/>
      </c>
      <c r="N46" s="199">
        <f t="shared" si="8"/>
      </c>
      <c r="O46" s="199">
        <f t="shared" si="9"/>
      </c>
      <c r="P46" s="199">
        <f t="shared" si="10"/>
      </c>
      <c r="Q46" s="199">
        <f t="shared" si="11"/>
      </c>
      <c r="R46" s="199">
        <f t="shared" si="12"/>
      </c>
      <c r="S46" s="199">
        <f aca="true" t="shared" si="15" ref="S46:S64">SUM(M46:R46)</f>
        <v>0</v>
      </c>
      <c r="T46" s="200">
        <f t="shared" si="13"/>
        <v>0</v>
      </c>
      <c r="U46" s="200">
        <f t="shared" si="14"/>
      </c>
      <c r="V46" s="107"/>
      <c r="W46" s="107"/>
      <c r="X46" s="107"/>
      <c r="Y46" s="107" t="s">
        <v>109</v>
      </c>
      <c r="Z46" s="107" t="e">
        <f>O31</f>
        <v>#DIV/0!</v>
      </c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8"/>
      <c r="AU46" s="105"/>
    </row>
    <row r="47" spans="2:47" ht="25.5">
      <c r="B47" s="10">
        <f>'fiche de poste page 1 et 2'!B71</f>
        <v>3</v>
      </c>
      <c r="C47" s="134">
        <f>'fiche de poste page 1 et 2'!C71</f>
        <v>0</v>
      </c>
      <c r="D47" s="133">
        <f>'fiche de poste page 1 et 2'!E71</f>
        <v>1</v>
      </c>
      <c r="E47" s="132"/>
      <c r="F47" s="29"/>
      <c r="G47" s="31"/>
      <c r="H47" s="41"/>
      <c r="I47" s="45"/>
      <c r="J47" s="47"/>
      <c r="K47" s="83"/>
      <c r="L47" s="2"/>
      <c r="M47" s="199">
        <f t="shared" si="7"/>
      </c>
      <c r="N47" s="199">
        <f t="shared" si="8"/>
      </c>
      <c r="O47" s="199">
        <f t="shared" si="9"/>
      </c>
      <c r="P47" s="199">
        <f t="shared" si="10"/>
      </c>
      <c r="Q47" s="199">
        <f t="shared" si="11"/>
      </c>
      <c r="R47" s="199">
        <f t="shared" si="12"/>
      </c>
      <c r="S47" s="199">
        <f t="shared" si="15"/>
        <v>0</v>
      </c>
      <c r="T47" s="200">
        <f t="shared" si="13"/>
        <v>0</v>
      </c>
      <c r="U47" s="200">
        <f t="shared" si="14"/>
      </c>
      <c r="V47" s="107"/>
      <c r="W47" s="107"/>
      <c r="X47" s="107"/>
      <c r="Y47" s="107" t="s">
        <v>109</v>
      </c>
      <c r="Z47" s="107" t="e">
        <f>O31</f>
        <v>#DIV/0!</v>
      </c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8"/>
      <c r="AU47" s="105"/>
    </row>
    <row r="48" spans="2:47" ht="15">
      <c r="B48" s="10">
        <f>'fiche de poste page 1 et 2'!B72</f>
        <v>4</v>
      </c>
      <c r="C48" s="134">
        <f>'fiche de poste page 1 et 2'!C72</f>
        <v>0</v>
      </c>
      <c r="D48" s="133">
        <f>'fiche de poste page 1 et 2'!E72</f>
        <v>1</v>
      </c>
      <c r="E48" s="132"/>
      <c r="F48" s="29"/>
      <c r="G48" s="31"/>
      <c r="H48" s="41"/>
      <c r="I48" s="45"/>
      <c r="J48" s="47"/>
      <c r="K48" s="83"/>
      <c r="L48" s="2"/>
      <c r="M48" s="199">
        <f t="shared" si="7"/>
      </c>
      <c r="N48" s="199">
        <f t="shared" si="8"/>
      </c>
      <c r="O48" s="199">
        <f t="shared" si="9"/>
      </c>
      <c r="P48" s="199">
        <f t="shared" si="10"/>
      </c>
      <c r="Q48" s="199">
        <f t="shared" si="11"/>
      </c>
      <c r="R48" s="199">
        <f t="shared" si="12"/>
      </c>
      <c r="S48" s="199">
        <f t="shared" si="15"/>
        <v>0</v>
      </c>
      <c r="T48" s="200">
        <f t="shared" si="13"/>
        <v>0</v>
      </c>
      <c r="U48" s="200">
        <f t="shared" si="14"/>
      </c>
      <c r="V48" s="107"/>
      <c r="W48" s="107"/>
      <c r="X48" s="107"/>
      <c r="Y48" s="107" t="s">
        <v>110</v>
      </c>
      <c r="Z48" s="107">
        <f>IF(SUM(M45:R64)=0,"",AVERAGE(M45:R64))</f>
      </c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8"/>
      <c r="AU48" s="105"/>
    </row>
    <row r="49" spans="2:47" ht="15">
      <c r="B49" s="10">
        <f>'fiche de poste page 1 et 2'!B73</f>
        <v>5</v>
      </c>
      <c r="C49" s="134">
        <f>'fiche de poste page 1 et 2'!C73</f>
        <v>0</v>
      </c>
      <c r="D49" s="133">
        <f>'fiche de poste page 1 et 2'!E73</f>
        <v>1</v>
      </c>
      <c r="E49" s="132"/>
      <c r="F49" s="29"/>
      <c r="G49" s="31"/>
      <c r="H49" s="41"/>
      <c r="I49" s="45"/>
      <c r="J49" s="47"/>
      <c r="K49" s="83"/>
      <c r="L49" s="2"/>
      <c r="M49" s="199">
        <f t="shared" si="7"/>
      </c>
      <c r="N49" s="199">
        <f t="shared" si="8"/>
      </c>
      <c r="O49" s="199">
        <f t="shared" si="9"/>
      </c>
      <c r="P49" s="199">
        <f t="shared" si="10"/>
      </c>
      <c r="Q49" s="199">
        <f t="shared" si="11"/>
      </c>
      <c r="R49" s="199">
        <f t="shared" si="12"/>
      </c>
      <c r="S49" s="199">
        <f t="shared" si="15"/>
        <v>0</v>
      </c>
      <c r="T49" s="200">
        <f t="shared" si="13"/>
        <v>0</v>
      </c>
      <c r="U49" s="200">
        <f t="shared" si="14"/>
      </c>
      <c r="V49" s="107"/>
      <c r="W49" s="107"/>
      <c r="X49" s="107"/>
      <c r="Y49" s="107" t="s">
        <v>110</v>
      </c>
      <c r="Z49" s="107">
        <f>Z48</f>
      </c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8"/>
      <c r="AU49" s="105"/>
    </row>
    <row r="50" spans="2:47" ht="25.5">
      <c r="B50" s="10">
        <f>'fiche de poste page 1 et 2'!B74</f>
        <v>6</v>
      </c>
      <c r="C50" s="134">
        <f>'fiche de poste page 1 et 2'!C74</f>
        <v>0</v>
      </c>
      <c r="D50" s="133">
        <f>'fiche de poste page 1 et 2'!E74</f>
        <v>1</v>
      </c>
      <c r="E50" s="132"/>
      <c r="F50" s="29"/>
      <c r="G50" s="31"/>
      <c r="H50" s="41"/>
      <c r="I50" s="45"/>
      <c r="J50" s="47"/>
      <c r="K50" s="83"/>
      <c r="L50" s="2"/>
      <c r="M50" s="199">
        <f t="shared" si="7"/>
      </c>
      <c r="N50" s="199">
        <f t="shared" si="8"/>
      </c>
      <c r="O50" s="199">
        <f t="shared" si="9"/>
      </c>
      <c r="P50" s="199">
        <f t="shared" si="10"/>
      </c>
      <c r="Q50" s="199">
        <f t="shared" si="11"/>
      </c>
      <c r="R50" s="199">
        <f t="shared" si="12"/>
      </c>
      <c r="S50" s="199">
        <f t="shared" si="15"/>
        <v>0</v>
      </c>
      <c r="T50" s="200">
        <f t="shared" si="13"/>
        <v>0</v>
      </c>
      <c r="U50" s="200">
        <f t="shared" si="14"/>
      </c>
      <c r="V50" s="107"/>
      <c r="W50" s="107"/>
      <c r="X50" s="121"/>
      <c r="Y50" s="107" t="s">
        <v>110</v>
      </c>
      <c r="Z50" s="107">
        <f>Z48</f>
      </c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8"/>
      <c r="AU50" s="105"/>
    </row>
    <row r="51" spans="2:47" ht="15">
      <c r="B51" s="10">
        <f>'fiche de poste page 1 et 2'!B75</f>
        <v>7</v>
      </c>
      <c r="C51" s="134">
        <f>'fiche de poste page 1 et 2'!C75</f>
        <v>0</v>
      </c>
      <c r="D51" s="133">
        <f>'fiche de poste page 1 et 2'!E75</f>
        <v>1</v>
      </c>
      <c r="E51" s="132"/>
      <c r="F51" s="29"/>
      <c r="G51" s="31"/>
      <c r="H51" s="41"/>
      <c r="I51" s="45"/>
      <c r="J51" s="47"/>
      <c r="K51" s="83"/>
      <c r="L51" s="2"/>
      <c r="M51" s="199">
        <f t="shared" si="7"/>
      </c>
      <c r="N51" s="199">
        <f t="shared" si="8"/>
      </c>
      <c r="O51" s="199">
        <f t="shared" si="9"/>
      </c>
      <c r="P51" s="199">
        <f t="shared" si="10"/>
      </c>
      <c r="Q51" s="199">
        <f t="shared" si="11"/>
      </c>
      <c r="R51" s="199">
        <f t="shared" si="12"/>
      </c>
      <c r="S51" s="199">
        <f t="shared" si="15"/>
        <v>0</v>
      </c>
      <c r="T51" s="200">
        <f t="shared" si="13"/>
        <v>0</v>
      </c>
      <c r="U51" s="200">
        <f t="shared" si="14"/>
      </c>
      <c r="V51" s="107"/>
      <c r="W51" s="107"/>
      <c r="X51" s="107"/>
      <c r="Y51" s="107" t="s">
        <v>111</v>
      </c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8"/>
      <c r="AU51" s="105"/>
    </row>
    <row r="52" spans="2:47" ht="25.5">
      <c r="B52" s="10">
        <f>'fiche de poste page 1 et 2'!B76</f>
        <v>8</v>
      </c>
      <c r="C52" s="134">
        <f>'fiche de poste page 1 et 2'!C76</f>
        <v>0</v>
      </c>
      <c r="D52" s="133">
        <f>'fiche de poste page 1 et 2'!E76</f>
        <v>1</v>
      </c>
      <c r="E52" s="132"/>
      <c r="F52" s="29"/>
      <c r="G52" s="31"/>
      <c r="H52" s="40"/>
      <c r="I52" s="45"/>
      <c r="J52" s="47"/>
      <c r="K52" s="83"/>
      <c r="L52" s="2"/>
      <c r="M52" s="199">
        <f t="shared" si="7"/>
      </c>
      <c r="N52" s="199">
        <f t="shared" si="8"/>
      </c>
      <c r="O52" s="199">
        <f t="shared" si="9"/>
      </c>
      <c r="P52" s="199">
        <f t="shared" si="10"/>
      </c>
      <c r="Q52" s="199">
        <f t="shared" si="11"/>
      </c>
      <c r="R52" s="199">
        <f t="shared" si="12"/>
      </c>
      <c r="S52" s="199">
        <f t="shared" si="15"/>
        <v>0</v>
      </c>
      <c r="T52" s="200">
        <f t="shared" si="13"/>
        <v>0</v>
      </c>
      <c r="U52" s="200">
        <f t="shared" si="14"/>
      </c>
      <c r="V52" s="123"/>
      <c r="W52" s="107"/>
      <c r="X52" s="107"/>
      <c r="Y52" s="107" t="s">
        <v>112</v>
      </c>
      <c r="Z52" s="107">
        <f>IF(SUM(N79:S99)=0,"",AVERAGE(N79:S99))</f>
      </c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8"/>
      <c r="AU52" s="105"/>
    </row>
    <row r="53" spans="2:47" ht="25.5">
      <c r="B53" s="10">
        <f>'fiche de poste page 1 et 2'!B77</f>
        <v>9</v>
      </c>
      <c r="C53" s="134">
        <f>'fiche de poste page 1 et 2'!C77</f>
        <v>0</v>
      </c>
      <c r="D53" s="133">
        <f>'fiche de poste page 1 et 2'!E77</f>
        <v>1</v>
      </c>
      <c r="E53" s="132"/>
      <c r="F53" s="29"/>
      <c r="G53" s="31"/>
      <c r="H53" s="41"/>
      <c r="I53" s="45"/>
      <c r="J53" s="47"/>
      <c r="K53" s="83"/>
      <c r="L53" s="2"/>
      <c r="M53" s="199">
        <f t="shared" si="7"/>
      </c>
      <c r="N53" s="199">
        <f t="shared" si="8"/>
      </c>
      <c r="O53" s="199">
        <f t="shared" si="9"/>
      </c>
      <c r="P53" s="199">
        <f t="shared" si="10"/>
      </c>
      <c r="Q53" s="199">
        <f t="shared" si="11"/>
      </c>
      <c r="R53" s="199">
        <f t="shared" si="12"/>
      </c>
      <c r="S53" s="199">
        <f t="shared" si="15"/>
        <v>0</v>
      </c>
      <c r="T53" s="200">
        <f t="shared" si="13"/>
        <v>0</v>
      </c>
      <c r="U53" s="200">
        <f t="shared" si="14"/>
      </c>
      <c r="V53" s="123"/>
      <c r="W53" s="107"/>
      <c r="X53" s="107"/>
      <c r="Y53" s="107" t="s">
        <v>112</v>
      </c>
      <c r="Z53" s="107">
        <f>Z52</f>
      </c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8"/>
      <c r="AU53" s="105"/>
    </row>
    <row r="54" spans="2:47" ht="25.5">
      <c r="B54" s="10">
        <f>'fiche de poste page 1 et 2'!B78</f>
        <v>10</v>
      </c>
      <c r="C54" s="134">
        <f>'fiche de poste page 1 et 2'!C78</f>
        <v>0</v>
      </c>
      <c r="D54" s="133">
        <f>'fiche de poste page 1 et 2'!E78</f>
        <v>1</v>
      </c>
      <c r="E54" s="132"/>
      <c r="F54" s="29"/>
      <c r="G54" s="31"/>
      <c r="H54" s="41"/>
      <c r="I54" s="45"/>
      <c r="J54" s="47"/>
      <c r="K54" s="83"/>
      <c r="L54" s="2"/>
      <c r="M54" s="199">
        <f t="shared" si="7"/>
      </c>
      <c r="N54" s="199">
        <f t="shared" si="8"/>
      </c>
      <c r="O54" s="199">
        <f t="shared" si="9"/>
      </c>
      <c r="P54" s="199">
        <f t="shared" si="10"/>
      </c>
      <c r="Q54" s="199">
        <f t="shared" si="11"/>
      </c>
      <c r="R54" s="199">
        <f t="shared" si="12"/>
      </c>
      <c r="S54" s="199">
        <f t="shared" si="15"/>
        <v>0</v>
      </c>
      <c r="T54" s="200">
        <f t="shared" si="13"/>
        <v>0</v>
      </c>
      <c r="U54" s="200">
        <f t="shared" si="14"/>
      </c>
      <c r="V54" s="107"/>
      <c r="W54" s="107"/>
      <c r="X54" s="107"/>
      <c r="Y54" s="107" t="s">
        <v>112</v>
      </c>
      <c r="Z54" s="107">
        <f>Z52</f>
      </c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8"/>
      <c r="AU54" s="105"/>
    </row>
    <row r="55" spans="2:47" ht="15">
      <c r="B55" s="10">
        <f>'fiche de poste page 1 et 2'!B79</f>
        <v>11</v>
      </c>
      <c r="C55" s="134">
        <f>'fiche de poste page 1 et 2'!C79</f>
        <v>0</v>
      </c>
      <c r="D55" s="133">
        <f>'fiche de poste page 1 et 2'!E79</f>
        <v>1</v>
      </c>
      <c r="E55" s="132"/>
      <c r="F55" s="29"/>
      <c r="G55" s="31"/>
      <c r="H55" s="41"/>
      <c r="I55" s="45"/>
      <c r="J55" s="47"/>
      <c r="K55" s="83"/>
      <c r="L55" s="2"/>
      <c r="M55" s="199">
        <f t="shared" si="7"/>
      </c>
      <c r="N55" s="199">
        <f t="shared" si="8"/>
      </c>
      <c r="O55" s="199">
        <f t="shared" si="9"/>
      </c>
      <c r="P55" s="199">
        <f t="shared" si="10"/>
      </c>
      <c r="Q55" s="199">
        <f t="shared" si="11"/>
      </c>
      <c r="R55" s="199">
        <f t="shared" si="12"/>
      </c>
      <c r="S55" s="199">
        <f t="shared" si="15"/>
        <v>0</v>
      </c>
      <c r="T55" s="200">
        <f t="shared" si="13"/>
        <v>0</v>
      </c>
      <c r="U55" s="200">
        <f t="shared" si="14"/>
      </c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8"/>
      <c r="AU55" s="105"/>
    </row>
    <row r="56" spans="2:47" ht="15">
      <c r="B56" s="10">
        <f>'fiche de poste page 1 et 2'!B80</f>
        <v>12</v>
      </c>
      <c r="C56" s="134">
        <f>'fiche de poste page 1 et 2'!C80</f>
        <v>0</v>
      </c>
      <c r="D56" s="133">
        <f>'fiche de poste page 1 et 2'!E80</f>
        <v>1</v>
      </c>
      <c r="E56" s="132"/>
      <c r="F56" s="29"/>
      <c r="G56" s="31"/>
      <c r="H56" s="41"/>
      <c r="I56" s="45"/>
      <c r="J56" s="47"/>
      <c r="K56" s="83"/>
      <c r="L56" s="2"/>
      <c r="M56" s="199">
        <f t="shared" si="7"/>
      </c>
      <c r="N56" s="199">
        <f t="shared" si="8"/>
      </c>
      <c r="O56" s="199">
        <f t="shared" si="9"/>
      </c>
      <c r="P56" s="199">
        <f t="shared" si="10"/>
      </c>
      <c r="Q56" s="199">
        <f t="shared" si="11"/>
      </c>
      <c r="R56" s="199">
        <f t="shared" si="12"/>
      </c>
      <c r="S56" s="199">
        <f t="shared" si="15"/>
        <v>0</v>
      </c>
      <c r="T56" s="200">
        <f t="shared" si="13"/>
        <v>0</v>
      </c>
      <c r="U56" s="200">
        <f t="shared" si="14"/>
      </c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8"/>
      <c r="AU56" s="105"/>
    </row>
    <row r="57" spans="2:47" ht="15">
      <c r="B57" s="10">
        <f>'fiche de poste page 1 et 2'!B81</f>
        <v>13</v>
      </c>
      <c r="C57" s="134">
        <f>'fiche de poste page 1 et 2'!C81</f>
        <v>0</v>
      </c>
      <c r="D57" s="133">
        <f>'fiche de poste page 1 et 2'!E81</f>
        <v>1</v>
      </c>
      <c r="E57" s="132"/>
      <c r="F57" s="29"/>
      <c r="G57" s="31"/>
      <c r="H57" s="41"/>
      <c r="I57" s="45"/>
      <c r="J57" s="47"/>
      <c r="K57" s="83"/>
      <c r="L57" s="2"/>
      <c r="M57" s="199">
        <f t="shared" si="7"/>
      </c>
      <c r="N57" s="199">
        <f t="shared" si="8"/>
      </c>
      <c r="O57" s="199">
        <f t="shared" si="9"/>
      </c>
      <c r="P57" s="199">
        <f t="shared" si="10"/>
      </c>
      <c r="Q57" s="199">
        <f t="shared" si="11"/>
      </c>
      <c r="R57" s="199">
        <f t="shared" si="12"/>
      </c>
      <c r="S57" s="199">
        <f t="shared" si="15"/>
        <v>0</v>
      </c>
      <c r="T57" s="200">
        <f t="shared" si="13"/>
        <v>0</v>
      </c>
      <c r="U57" s="200">
        <f t="shared" si="14"/>
      </c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8"/>
      <c r="AU57" s="105"/>
    </row>
    <row r="58" spans="2:47" ht="15">
      <c r="B58" s="10">
        <f>'fiche de poste page 1 et 2'!B82</f>
        <v>14</v>
      </c>
      <c r="C58" s="134">
        <f>'fiche de poste page 1 et 2'!C82</f>
        <v>0</v>
      </c>
      <c r="D58" s="133">
        <f>'fiche de poste page 1 et 2'!E82</f>
        <v>1</v>
      </c>
      <c r="E58" s="132"/>
      <c r="F58" s="29"/>
      <c r="G58" s="31"/>
      <c r="H58" s="41"/>
      <c r="I58" s="45"/>
      <c r="J58" s="47"/>
      <c r="K58" s="83"/>
      <c r="L58" s="2"/>
      <c r="M58" s="199">
        <f t="shared" si="7"/>
      </c>
      <c r="N58" s="199">
        <f t="shared" si="8"/>
      </c>
      <c r="O58" s="199">
        <f t="shared" si="9"/>
      </c>
      <c r="P58" s="199">
        <f t="shared" si="10"/>
      </c>
      <c r="Q58" s="199">
        <f t="shared" si="11"/>
      </c>
      <c r="R58" s="199">
        <f t="shared" si="12"/>
      </c>
      <c r="S58" s="199">
        <f t="shared" si="15"/>
        <v>0</v>
      </c>
      <c r="T58" s="200">
        <f t="shared" si="13"/>
        <v>0</v>
      </c>
      <c r="U58" s="200">
        <f t="shared" si="14"/>
      </c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8"/>
      <c r="AU58" s="105"/>
    </row>
    <row r="59" spans="2:47" ht="15">
      <c r="B59" s="10">
        <f>'fiche de poste page 1 et 2'!B83</f>
        <v>15</v>
      </c>
      <c r="C59" s="134">
        <f>'fiche de poste page 1 et 2'!C83</f>
        <v>0</v>
      </c>
      <c r="D59" s="133">
        <f>'fiche de poste page 1 et 2'!E83</f>
        <v>1</v>
      </c>
      <c r="E59" s="132"/>
      <c r="F59" s="29"/>
      <c r="G59" s="31"/>
      <c r="H59" s="41"/>
      <c r="I59" s="45"/>
      <c r="J59" s="47"/>
      <c r="K59" s="83"/>
      <c r="L59" s="2"/>
      <c r="M59" s="199">
        <f t="shared" si="7"/>
      </c>
      <c r="N59" s="199">
        <f t="shared" si="8"/>
      </c>
      <c r="O59" s="199">
        <f t="shared" si="9"/>
      </c>
      <c r="P59" s="199">
        <f t="shared" si="10"/>
      </c>
      <c r="Q59" s="199">
        <f t="shared" si="11"/>
      </c>
      <c r="R59" s="199">
        <f t="shared" si="12"/>
      </c>
      <c r="S59" s="199">
        <f t="shared" si="15"/>
        <v>0</v>
      </c>
      <c r="T59" s="200">
        <f t="shared" si="13"/>
        <v>0</v>
      </c>
      <c r="U59" s="200">
        <f t="shared" si="14"/>
      </c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8"/>
      <c r="AU59" s="105"/>
    </row>
    <row r="60" spans="2:47" ht="15">
      <c r="B60" s="10">
        <f>'fiche de poste page 1 et 2'!B84</f>
        <v>16</v>
      </c>
      <c r="C60" s="134">
        <f>'fiche de poste page 1 et 2'!C84</f>
        <v>0</v>
      </c>
      <c r="D60" s="133">
        <f>'fiche de poste page 1 et 2'!E84</f>
        <v>1</v>
      </c>
      <c r="E60" s="132"/>
      <c r="F60" s="29"/>
      <c r="G60" s="31"/>
      <c r="H60" s="41"/>
      <c r="I60" s="45"/>
      <c r="J60" s="47"/>
      <c r="K60" s="83"/>
      <c r="L60" s="2"/>
      <c r="M60" s="199">
        <f t="shared" si="7"/>
      </c>
      <c r="N60" s="199">
        <f t="shared" si="8"/>
      </c>
      <c r="O60" s="199">
        <f t="shared" si="9"/>
      </c>
      <c r="P60" s="199">
        <f t="shared" si="10"/>
      </c>
      <c r="Q60" s="199">
        <f t="shared" si="11"/>
      </c>
      <c r="R60" s="199">
        <f t="shared" si="12"/>
      </c>
      <c r="S60" s="199">
        <f t="shared" si="15"/>
        <v>0</v>
      </c>
      <c r="T60" s="200">
        <f t="shared" si="13"/>
        <v>0</v>
      </c>
      <c r="U60" s="200">
        <f t="shared" si="14"/>
      </c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8"/>
      <c r="AU60" s="105"/>
    </row>
    <row r="61" spans="2:47" ht="15">
      <c r="B61" s="10">
        <f>'fiche de poste page 1 et 2'!B85</f>
        <v>17</v>
      </c>
      <c r="C61" s="135">
        <f>'fiche de poste page 1 et 2'!C85</f>
        <v>0</v>
      </c>
      <c r="D61" s="133">
        <f>'fiche de poste page 1 et 2'!E85</f>
        <v>1</v>
      </c>
      <c r="E61" s="132"/>
      <c r="F61" s="30"/>
      <c r="G61" s="32"/>
      <c r="H61" s="42"/>
      <c r="I61" s="46"/>
      <c r="J61" s="47"/>
      <c r="K61" s="83"/>
      <c r="L61" s="2"/>
      <c r="M61" s="199">
        <f t="shared" si="7"/>
      </c>
      <c r="N61" s="199">
        <f t="shared" si="8"/>
      </c>
      <c r="O61" s="199">
        <f t="shared" si="9"/>
      </c>
      <c r="P61" s="199">
        <f t="shared" si="10"/>
      </c>
      <c r="Q61" s="199">
        <f t="shared" si="11"/>
      </c>
      <c r="R61" s="199">
        <f t="shared" si="12"/>
      </c>
      <c r="S61" s="199">
        <f t="shared" si="15"/>
        <v>0</v>
      </c>
      <c r="T61" s="200">
        <f t="shared" si="13"/>
        <v>0</v>
      </c>
      <c r="U61" s="200">
        <f t="shared" si="14"/>
      </c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8"/>
      <c r="AU61" s="105"/>
    </row>
    <row r="62" spans="2:47" ht="15">
      <c r="B62" s="10">
        <f>'fiche de poste page 1 et 2'!B86</f>
        <v>18</v>
      </c>
      <c r="C62" s="134">
        <f>'fiche de poste page 1 et 2'!C86</f>
        <v>0</v>
      </c>
      <c r="D62" s="133">
        <f>'fiche de poste page 1 et 2'!E86</f>
        <v>1</v>
      </c>
      <c r="E62" s="132"/>
      <c r="F62" s="29"/>
      <c r="G62" s="31"/>
      <c r="H62" s="41"/>
      <c r="I62" s="45"/>
      <c r="J62" s="47"/>
      <c r="K62" s="83"/>
      <c r="L62" s="2"/>
      <c r="M62" s="199">
        <f t="shared" si="7"/>
      </c>
      <c r="N62" s="199">
        <f t="shared" si="8"/>
      </c>
      <c r="O62" s="199">
        <f t="shared" si="9"/>
      </c>
      <c r="P62" s="199">
        <f t="shared" si="10"/>
      </c>
      <c r="Q62" s="199">
        <f t="shared" si="11"/>
      </c>
      <c r="R62" s="199">
        <f t="shared" si="12"/>
      </c>
      <c r="S62" s="199">
        <f t="shared" si="15"/>
        <v>0</v>
      </c>
      <c r="T62" s="200">
        <f t="shared" si="13"/>
        <v>0</v>
      </c>
      <c r="U62" s="200">
        <f t="shared" si="14"/>
      </c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8"/>
      <c r="AU62" s="105"/>
    </row>
    <row r="63" spans="1:47" ht="15">
      <c r="A63" s="131"/>
      <c r="B63" s="130">
        <f>'fiche de poste page 1 et 2'!B87</f>
        <v>19</v>
      </c>
      <c r="C63" s="134">
        <f>'fiche de poste page 1 et 2'!C87</f>
        <v>0</v>
      </c>
      <c r="D63" s="133">
        <f>'fiche de poste page 1 et 2'!E87</f>
        <v>1</v>
      </c>
      <c r="E63" s="132"/>
      <c r="F63" s="29"/>
      <c r="G63" s="31"/>
      <c r="H63" s="41"/>
      <c r="I63" s="45"/>
      <c r="J63" s="47"/>
      <c r="K63" s="83"/>
      <c r="L63" s="2"/>
      <c r="M63" s="199">
        <f t="shared" si="7"/>
      </c>
      <c r="N63" s="199">
        <f t="shared" si="8"/>
      </c>
      <c r="O63" s="199">
        <f t="shared" si="9"/>
      </c>
      <c r="P63" s="199">
        <f t="shared" si="10"/>
      </c>
      <c r="Q63" s="199">
        <f t="shared" si="11"/>
      </c>
      <c r="R63" s="199">
        <f t="shared" si="12"/>
      </c>
      <c r="S63" s="199">
        <f t="shared" si="15"/>
        <v>0</v>
      </c>
      <c r="T63" s="200">
        <f t="shared" si="13"/>
        <v>0</v>
      </c>
      <c r="U63" s="200">
        <f t="shared" si="14"/>
      </c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8"/>
      <c r="AU63" s="105"/>
    </row>
    <row r="64" spans="2:47" s="8" customFormat="1" ht="15">
      <c r="B64" s="129">
        <f>'fiche de poste page 1 et 2'!B88</f>
        <v>20</v>
      </c>
      <c r="C64" s="134">
        <f>'fiche de poste page 1 et 2'!C88</f>
        <v>0</v>
      </c>
      <c r="D64" s="133">
        <f>'fiche de poste page 1 et 2'!E88</f>
        <v>1</v>
      </c>
      <c r="E64" s="132"/>
      <c r="F64" s="29"/>
      <c r="G64" s="31"/>
      <c r="H64" s="41"/>
      <c r="I64" s="45"/>
      <c r="J64" s="47"/>
      <c r="K64" s="84"/>
      <c r="L64" s="217"/>
      <c r="M64" s="199">
        <f t="shared" si="7"/>
      </c>
      <c r="N64" s="199">
        <f t="shared" si="8"/>
      </c>
      <c r="O64" s="199">
        <f t="shared" si="9"/>
      </c>
      <c r="P64" s="199">
        <f t="shared" si="10"/>
      </c>
      <c r="Q64" s="199">
        <f t="shared" si="11"/>
      </c>
      <c r="R64" s="199">
        <f t="shared" si="12"/>
      </c>
      <c r="S64" s="199">
        <f t="shared" si="15"/>
        <v>0</v>
      </c>
      <c r="T64" s="200">
        <f t="shared" si="13"/>
        <v>0</v>
      </c>
      <c r="U64" s="200">
        <f t="shared" si="14"/>
      </c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8"/>
      <c r="AU64" s="105"/>
    </row>
    <row r="65" spans="4:48" ht="15">
      <c r="D65" s="35"/>
      <c r="N65" s="106"/>
      <c r="O65" s="107"/>
      <c r="P65" s="107"/>
      <c r="Q65" s="107"/>
      <c r="R65" s="107"/>
      <c r="S65" s="107"/>
      <c r="T65" s="107"/>
      <c r="U65" s="107">
        <f>SUM(T45:T64)</f>
        <v>0</v>
      </c>
      <c r="V65" s="107">
        <f>SUM(U45:U64)</f>
        <v>0</v>
      </c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8"/>
      <c r="AV65" s="105"/>
    </row>
    <row r="66" spans="3:47" ht="15">
      <c r="C66" s="384" t="e">
        <f>P67</f>
        <v>#DIV/0!</v>
      </c>
      <c r="D66" s="384"/>
      <c r="E66" s="384"/>
      <c r="F66" s="384"/>
      <c r="G66" s="384"/>
      <c r="H66" s="384"/>
      <c r="I66" s="384"/>
      <c r="J66" s="384"/>
      <c r="K66" s="384"/>
      <c r="N66" s="106"/>
      <c r="O66" s="199" t="s">
        <v>29</v>
      </c>
      <c r="P66" s="199" t="e">
        <f>U65/V65</f>
        <v>#DIV/0!</v>
      </c>
      <c r="Q66" s="107"/>
      <c r="R66" s="107">
        <f>IF(SUM(M45:R64)=0,"",AVERAGE(M45:R64))</f>
      </c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8"/>
      <c r="AU66" s="105"/>
    </row>
    <row r="67" spans="14:47" ht="15">
      <c r="N67" s="106"/>
      <c r="O67" s="199"/>
      <c r="P67" s="378" t="e">
        <f>VLOOKUP(P66,$U$11:$V$32,2)</f>
        <v>#DIV/0!</v>
      </c>
      <c r="Q67" s="379"/>
      <c r="R67" s="379"/>
      <c r="S67" s="379"/>
      <c r="T67" s="379"/>
      <c r="U67" s="379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8"/>
      <c r="AU67" s="105"/>
    </row>
    <row r="68" spans="14:47" ht="15">
      <c r="N68" s="106"/>
      <c r="O68" s="148"/>
      <c r="P68" s="150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8"/>
      <c r="AU68" s="105"/>
    </row>
    <row r="69" spans="14:47" ht="15">
      <c r="N69" s="106"/>
      <c r="O69" s="148"/>
      <c r="P69" s="150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8"/>
      <c r="AU69" s="105"/>
    </row>
    <row r="70" spans="14:47" ht="15">
      <c r="N70" s="106"/>
      <c r="O70" s="148"/>
      <c r="P70" s="150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8"/>
      <c r="AU70" s="105"/>
    </row>
    <row r="71" spans="14:47" ht="15">
      <c r="N71" s="106"/>
      <c r="O71" s="232"/>
      <c r="P71" s="233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8"/>
      <c r="AU71" s="105"/>
    </row>
    <row r="72" spans="14:47" ht="15">
      <c r="N72" s="106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8"/>
      <c r="AU72" s="105"/>
    </row>
    <row r="73" spans="1:47" ht="15">
      <c r="A73" s="94" t="s">
        <v>88</v>
      </c>
      <c r="C73" s="76"/>
      <c r="D73" s="76"/>
      <c r="E73" s="76"/>
      <c r="F73" s="76"/>
      <c r="G73" s="76"/>
      <c r="H73" s="76"/>
      <c r="I73" s="76"/>
      <c r="N73" s="106"/>
      <c r="O73" s="107"/>
      <c r="P73" s="13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8"/>
      <c r="AU73" s="105"/>
    </row>
    <row r="74" spans="2:47" ht="15">
      <c r="B74" s="50"/>
      <c r="C74" s="385" t="s">
        <v>128</v>
      </c>
      <c r="D74" s="385"/>
      <c r="E74" s="385"/>
      <c r="F74" s="385"/>
      <c r="G74" s="385"/>
      <c r="H74" s="36"/>
      <c r="I74" s="36"/>
      <c r="J74" s="51"/>
      <c r="K74" s="35"/>
      <c r="L74" s="48"/>
      <c r="M74" s="48"/>
      <c r="N74" s="207"/>
      <c r="O74" s="137"/>
      <c r="P74" s="137"/>
      <c r="Q74" s="137"/>
      <c r="R74" s="137"/>
      <c r="S74" s="13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8"/>
      <c r="AU74" s="105"/>
    </row>
    <row r="75" spans="3:47" ht="15">
      <c r="C75" s="365" t="s">
        <v>129</v>
      </c>
      <c r="D75" s="365"/>
      <c r="E75" s="365"/>
      <c r="F75" s="365"/>
      <c r="G75" s="39"/>
      <c r="H75" s="36"/>
      <c r="I75" s="36"/>
      <c r="J75" s="51"/>
      <c r="N75" s="106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8"/>
      <c r="AU75" s="105"/>
    </row>
    <row r="76" spans="3:47" ht="15">
      <c r="C76" s="364" t="s">
        <v>136</v>
      </c>
      <c r="D76" s="364"/>
      <c r="E76" s="364"/>
      <c r="F76" s="33"/>
      <c r="G76" s="39"/>
      <c r="H76" s="36"/>
      <c r="I76" s="36"/>
      <c r="J76" s="51"/>
      <c r="N76" s="106"/>
      <c r="O76" s="107"/>
      <c r="P76" s="13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8"/>
      <c r="AU76" s="105"/>
    </row>
    <row r="77" spans="3:47" ht="15">
      <c r="C77" s="363" t="s">
        <v>130</v>
      </c>
      <c r="D77" s="363"/>
      <c r="E77" s="49"/>
      <c r="F77" s="33"/>
      <c r="G77" s="39"/>
      <c r="H77" s="36"/>
      <c r="I77" s="36"/>
      <c r="J77" s="51"/>
      <c r="N77" s="106"/>
      <c r="O77" s="107"/>
      <c r="P77" s="13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8"/>
      <c r="AU77" s="105"/>
    </row>
    <row r="78" spans="3:47" ht="15">
      <c r="C78" s="48"/>
      <c r="D78" s="73"/>
      <c r="E78" s="69"/>
      <c r="F78" s="70"/>
      <c r="G78" s="75"/>
      <c r="H78" s="92" t="s">
        <v>77</v>
      </c>
      <c r="I78" s="51"/>
      <c r="J78" s="51"/>
      <c r="N78" s="207">
        <v>20</v>
      </c>
      <c r="O78" s="137">
        <v>14</v>
      </c>
      <c r="P78" s="137">
        <v>8</v>
      </c>
      <c r="Q78" s="137">
        <v>3</v>
      </c>
      <c r="R78" s="137"/>
      <c r="S78" s="13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8"/>
      <c r="AU78" s="105"/>
    </row>
    <row r="79" spans="2:47" ht="15">
      <c r="B79" s="146"/>
      <c r="C79" s="71" t="s">
        <v>103</v>
      </c>
      <c r="D79" s="74"/>
      <c r="E79" s="58"/>
      <c r="F79" s="59"/>
      <c r="G79" s="116"/>
      <c r="H79" s="191"/>
      <c r="I79" s="95"/>
      <c r="J79" s="95"/>
      <c r="L79" s="61"/>
      <c r="N79" s="199">
        <f>IF(D79="X",20,"")</f>
      </c>
      <c r="O79" s="199">
        <f>IF(E79="X",14,"")</f>
      </c>
      <c r="P79" s="199">
        <f>IF(F79="X",8,"")</f>
      </c>
      <c r="Q79" s="199">
        <f>IF(G79="X",3,"")</f>
      </c>
      <c r="R79" s="137">
        <f>IF(H79="X",7,"")</f>
      </c>
      <c r="S79" s="137">
        <f>IF(I79="X",5,"")</f>
      </c>
      <c r="T79" s="107">
        <f>SUM(N79:S79)</f>
        <v>0</v>
      </c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8"/>
      <c r="AU79" s="105"/>
    </row>
    <row r="80" spans="2:47" ht="15">
      <c r="B80" s="146"/>
      <c r="C80" s="71" t="s">
        <v>104</v>
      </c>
      <c r="D80" s="74"/>
      <c r="E80" s="58"/>
      <c r="F80" s="59"/>
      <c r="G80" s="116"/>
      <c r="H80" s="191"/>
      <c r="I80" s="95"/>
      <c r="J80" s="95"/>
      <c r="L80" s="61"/>
      <c r="N80" s="199">
        <f aca="true" t="shared" si="16" ref="N80:N95">IF(D80="X",20,"")</f>
      </c>
      <c r="O80" s="199">
        <f aca="true" t="shared" si="17" ref="O80:O95">IF(E80="X",14,"")</f>
      </c>
      <c r="P80" s="199">
        <f aca="true" t="shared" si="18" ref="P80:P95">IF(F80="X",8,"")</f>
      </c>
      <c r="Q80" s="199">
        <f aca="true" t="shared" si="19" ref="Q80:Q91">IF(G80="X",3,"")</f>
      </c>
      <c r="R80" s="137">
        <f>IF(H80="X",7,"")</f>
      </c>
      <c r="S80" s="137">
        <f>IF(I80="X",5,"")</f>
      </c>
      <c r="T80" s="107">
        <f>SUM(N80:S80)</f>
        <v>0</v>
      </c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8"/>
      <c r="AU80" s="105"/>
    </row>
    <row r="81" spans="2:47" ht="15">
      <c r="B81" s="146"/>
      <c r="C81" s="71" t="s">
        <v>138</v>
      </c>
      <c r="D81" s="74"/>
      <c r="E81" s="58"/>
      <c r="F81" s="59"/>
      <c r="G81" s="116"/>
      <c r="H81" s="191"/>
      <c r="I81" s="95"/>
      <c r="J81" s="95"/>
      <c r="L81" s="61"/>
      <c r="N81" s="199">
        <f t="shared" si="16"/>
      </c>
      <c r="O81" s="199">
        <f t="shared" si="17"/>
      </c>
      <c r="P81" s="199">
        <f t="shared" si="18"/>
      </c>
      <c r="Q81" s="199">
        <f t="shared" si="19"/>
      </c>
      <c r="R81" s="137"/>
      <c r="S81" s="137"/>
      <c r="T81" s="107">
        <f>SUM(N81:S81)</f>
        <v>0</v>
      </c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8"/>
      <c r="AU81" s="105"/>
    </row>
    <row r="82" spans="2:47" ht="15">
      <c r="B82" s="146"/>
      <c r="C82" s="71" t="s">
        <v>97</v>
      </c>
      <c r="D82" s="74"/>
      <c r="E82" s="58"/>
      <c r="F82" s="59"/>
      <c r="G82" s="116"/>
      <c r="H82" s="194"/>
      <c r="I82" s="95"/>
      <c r="J82" s="95"/>
      <c r="L82" s="61"/>
      <c r="N82" s="199">
        <f t="shared" si="16"/>
      </c>
      <c r="O82" s="199">
        <f t="shared" si="17"/>
      </c>
      <c r="P82" s="199">
        <f t="shared" si="18"/>
      </c>
      <c r="Q82" s="199">
        <f t="shared" si="19"/>
      </c>
      <c r="R82" s="137">
        <f>IF(H82="X",7,"")</f>
      </c>
      <c r="S82" s="137">
        <f>IF(I82="X",5,"")</f>
      </c>
      <c r="T82" s="107">
        <f>SUM(N82:S82)</f>
        <v>0</v>
      </c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8"/>
      <c r="AU82" s="105"/>
    </row>
    <row r="83" spans="2:47" ht="25.5">
      <c r="B83" s="146"/>
      <c r="C83" s="176" t="s">
        <v>132</v>
      </c>
      <c r="D83" s="177"/>
      <c r="E83" s="58"/>
      <c r="F83" s="178"/>
      <c r="G83" s="179"/>
      <c r="H83" s="193"/>
      <c r="I83" s="172"/>
      <c r="J83" s="172"/>
      <c r="L83" s="61"/>
      <c r="N83" s="199"/>
      <c r="O83" s="199"/>
      <c r="P83" s="199"/>
      <c r="Q83" s="199"/>
      <c r="R83" s="171"/>
      <c r="S83" s="171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8"/>
      <c r="AU83" s="105"/>
    </row>
    <row r="84" spans="2:47" ht="15">
      <c r="B84" s="50"/>
      <c r="C84" s="175"/>
      <c r="D84" s="184"/>
      <c r="E84" s="185"/>
      <c r="F84" s="185"/>
      <c r="G84" s="185"/>
      <c r="H84" s="190"/>
      <c r="I84" s="172"/>
      <c r="J84" s="172"/>
      <c r="L84" s="61"/>
      <c r="N84" s="199"/>
      <c r="O84" s="199"/>
      <c r="P84" s="199"/>
      <c r="Q84" s="199"/>
      <c r="R84" s="171"/>
      <c r="S84" s="171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8"/>
      <c r="AU84" s="105"/>
    </row>
    <row r="85" spans="2:47" ht="25.5">
      <c r="B85" s="146"/>
      <c r="C85" s="180" t="s">
        <v>131</v>
      </c>
      <c r="D85" s="181"/>
      <c r="E85" s="182"/>
      <c r="F85" s="183"/>
      <c r="G85" s="307"/>
      <c r="H85" s="191"/>
      <c r="I85" s="119"/>
      <c r="J85" s="119"/>
      <c r="L85" s="61"/>
      <c r="N85" s="199">
        <f t="shared" si="16"/>
      </c>
      <c r="O85" s="199">
        <f t="shared" si="17"/>
      </c>
      <c r="P85" s="199">
        <f t="shared" si="18"/>
      </c>
      <c r="Q85" s="199">
        <f t="shared" si="19"/>
      </c>
      <c r="R85" s="137"/>
      <c r="S85" s="137"/>
      <c r="T85" s="107">
        <f aca="true" t="shared" si="20" ref="T85:T91">SUM(N85:S85)</f>
        <v>0</v>
      </c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8"/>
      <c r="AU85" s="105"/>
    </row>
    <row r="86" spans="2:47" ht="15">
      <c r="B86" s="146"/>
      <c r="C86" s="71" t="s">
        <v>148</v>
      </c>
      <c r="D86" s="74"/>
      <c r="E86" s="58"/>
      <c r="F86" s="183"/>
      <c r="G86" s="307"/>
      <c r="H86" s="191"/>
      <c r="I86" s="119"/>
      <c r="J86" s="119"/>
      <c r="L86" s="61"/>
      <c r="N86" s="199">
        <f t="shared" si="16"/>
      </c>
      <c r="O86" s="199">
        <f t="shared" si="17"/>
      </c>
      <c r="P86" s="199">
        <f t="shared" si="18"/>
      </c>
      <c r="Q86" s="199">
        <f t="shared" si="19"/>
      </c>
      <c r="R86" s="137"/>
      <c r="S86" s="137"/>
      <c r="T86" s="107">
        <f t="shared" si="20"/>
        <v>0</v>
      </c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8"/>
      <c r="AU86" s="105"/>
    </row>
    <row r="87" spans="2:47" ht="15">
      <c r="B87" s="146"/>
      <c r="C87" s="145" t="s">
        <v>159</v>
      </c>
      <c r="D87" s="74"/>
      <c r="E87" s="58"/>
      <c r="F87" s="183"/>
      <c r="G87" s="116"/>
      <c r="H87" s="191"/>
      <c r="I87" s="101"/>
      <c r="J87" s="101"/>
      <c r="L87" s="61"/>
      <c r="N87" s="199">
        <f t="shared" si="16"/>
      </c>
      <c r="O87" s="199">
        <f t="shared" si="17"/>
      </c>
      <c r="P87" s="199">
        <f t="shared" si="18"/>
      </c>
      <c r="Q87" s="199">
        <f t="shared" si="19"/>
      </c>
      <c r="R87" s="137"/>
      <c r="S87" s="137"/>
      <c r="T87" s="107">
        <f t="shared" si="20"/>
        <v>0</v>
      </c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8"/>
      <c r="AU87" s="105"/>
    </row>
    <row r="88" spans="2:47" ht="15">
      <c r="B88" s="146"/>
      <c r="C88" s="145" t="s">
        <v>105</v>
      </c>
      <c r="D88" s="74"/>
      <c r="E88" s="58"/>
      <c r="F88" s="183"/>
      <c r="G88" s="116"/>
      <c r="H88" s="191"/>
      <c r="I88" s="101"/>
      <c r="J88" s="101"/>
      <c r="L88" s="61"/>
      <c r="N88" s="199">
        <f t="shared" si="16"/>
      </c>
      <c r="O88" s="199">
        <f t="shared" si="17"/>
      </c>
      <c r="P88" s="199">
        <f t="shared" si="18"/>
      </c>
      <c r="Q88" s="199">
        <f t="shared" si="19"/>
      </c>
      <c r="R88" s="137"/>
      <c r="S88" s="137"/>
      <c r="T88" s="107">
        <f t="shared" si="20"/>
        <v>0</v>
      </c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8"/>
      <c r="AU88" s="105"/>
    </row>
    <row r="89" spans="2:47" ht="15">
      <c r="B89" s="146"/>
      <c r="C89" s="145" t="s">
        <v>146</v>
      </c>
      <c r="D89" s="74"/>
      <c r="E89" s="58"/>
      <c r="F89" s="183"/>
      <c r="G89" s="60"/>
      <c r="H89" s="93"/>
      <c r="I89" s="101"/>
      <c r="J89" s="101"/>
      <c r="L89" s="61"/>
      <c r="N89" s="199">
        <f t="shared" si="16"/>
      </c>
      <c r="O89" s="199">
        <f t="shared" si="17"/>
      </c>
      <c r="P89" s="199">
        <f t="shared" si="18"/>
      </c>
      <c r="Q89" s="199">
        <f t="shared" si="19"/>
      </c>
      <c r="R89" s="137"/>
      <c r="S89" s="137"/>
      <c r="T89" s="107">
        <f t="shared" si="20"/>
        <v>0</v>
      </c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8"/>
      <c r="AU89" s="105"/>
    </row>
    <row r="90" spans="2:47" ht="15">
      <c r="B90" s="146"/>
      <c r="C90" s="145" t="s">
        <v>147</v>
      </c>
      <c r="D90" s="74"/>
      <c r="E90" s="58"/>
      <c r="F90" s="183"/>
      <c r="G90" s="60"/>
      <c r="H90" s="192"/>
      <c r="I90" s="101"/>
      <c r="J90" s="101"/>
      <c r="L90" s="61"/>
      <c r="N90" s="199">
        <f t="shared" si="16"/>
      </c>
      <c r="O90" s="199">
        <f t="shared" si="17"/>
      </c>
      <c r="P90" s="199">
        <f t="shared" si="18"/>
      </c>
      <c r="Q90" s="199">
        <f t="shared" si="19"/>
      </c>
      <c r="R90" s="137"/>
      <c r="S90" s="137"/>
      <c r="T90" s="107">
        <f t="shared" si="20"/>
        <v>0</v>
      </c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8"/>
      <c r="AU90" s="105"/>
    </row>
    <row r="91" spans="2:47" ht="25.5">
      <c r="B91" s="146"/>
      <c r="C91" s="188" t="s">
        <v>207</v>
      </c>
      <c r="D91" s="74"/>
      <c r="E91" s="58"/>
      <c r="F91" s="183"/>
      <c r="G91" s="60"/>
      <c r="H91" s="187"/>
      <c r="I91" s="101"/>
      <c r="J91" s="101"/>
      <c r="L91" s="61"/>
      <c r="N91" s="199">
        <f>IF(D91="X",20,"")</f>
      </c>
      <c r="O91" s="199">
        <f t="shared" si="17"/>
      </c>
      <c r="P91" s="199">
        <f t="shared" si="18"/>
      </c>
      <c r="Q91" s="199">
        <f t="shared" si="19"/>
      </c>
      <c r="R91" s="137"/>
      <c r="S91" s="137"/>
      <c r="T91" s="107">
        <f t="shared" si="20"/>
        <v>0</v>
      </c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8"/>
      <c r="AU91" s="105"/>
    </row>
    <row r="92" spans="2:47" ht="15">
      <c r="B92" s="50"/>
      <c r="C92" s="189"/>
      <c r="D92" s="118"/>
      <c r="E92" s="208"/>
      <c r="F92" s="208"/>
      <c r="G92" s="208"/>
      <c r="H92" s="187"/>
      <c r="I92" s="208"/>
      <c r="J92" s="208"/>
      <c r="L92" s="61"/>
      <c r="N92" s="207"/>
      <c r="O92" s="206"/>
      <c r="P92" s="206"/>
      <c r="Q92" s="206"/>
      <c r="R92" s="206"/>
      <c r="S92" s="206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8"/>
      <c r="AU92" s="105"/>
    </row>
    <row r="93" spans="2:47" ht="15">
      <c r="B93" s="50"/>
      <c r="C93" s="367" t="s">
        <v>160</v>
      </c>
      <c r="D93" s="367"/>
      <c r="E93" s="367"/>
      <c r="F93" s="367"/>
      <c r="G93" s="367"/>
      <c r="H93" s="187"/>
      <c r="I93" s="208"/>
      <c r="J93" s="208"/>
      <c r="L93" s="61"/>
      <c r="N93" s="207"/>
      <c r="O93" s="206"/>
      <c r="P93" s="206"/>
      <c r="Q93" s="206"/>
      <c r="R93" s="206"/>
      <c r="S93" s="206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8"/>
      <c r="AU93" s="105"/>
    </row>
    <row r="94" spans="2:47" ht="15">
      <c r="B94" s="50"/>
      <c r="C94" s="368" t="s">
        <v>212</v>
      </c>
      <c r="D94" s="368"/>
      <c r="E94" s="368"/>
      <c r="F94" s="368"/>
      <c r="G94" s="212"/>
      <c r="H94" s="187"/>
      <c r="I94" s="174"/>
      <c r="J94" s="174"/>
      <c r="L94" s="61"/>
      <c r="N94" s="207"/>
      <c r="O94" s="173"/>
      <c r="P94" s="173"/>
      <c r="Q94" s="173"/>
      <c r="R94" s="173"/>
      <c r="S94" s="173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8"/>
      <c r="AU94" s="105"/>
    </row>
    <row r="95" spans="2:47" ht="15">
      <c r="B95" s="50"/>
      <c r="C95" s="364" t="s">
        <v>161</v>
      </c>
      <c r="D95" s="364"/>
      <c r="E95" s="364"/>
      <c r="F95" s="33"/>
      <c r="G95" s="39"/>
      <c r="H95" s="36"/>
      <c r="I95" s="36"/>
      <c r="J95" s="51"/>
      <c r="K95" s="35"/>
      <c r="L95" s="48"/>
      <c r="M95" s="48"/>
      <c r="N95" s="207">
        <f t="shared" si="16"/>
      </c>
      <c r="O95" s="137">
        <f t="shared" si="17"/>
      </c>
      <c r="P95" s="137">
        <f t="shared" si="18"/>
      </c>
      <c r="Q95" s="137"/>
      <c r="R95" s="137"/>
      <c r="S95" s="13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8"/>
      <c r="AU95" s="105"/>
    </row>
    <row r="96" spans="3:47" ht="15">
      <c r="C96" s="363" t="s">
        <v>140</v>
      </c>
      <c r="D96" s="363"/>
      <c r="E96" s="49"/>
      <c r="F96" s="33"/>
      <c r="G96" s="39"/>
      <c r="H96" s="36"/>
      <c r="I96" s="36"/>
      <c r="J96" s="51"/>
      <c r="N96" s="207">
        <f>IF(D96="X",20,"")</f>
      </c>
      <c r="O96" s="137">
        <f>IF(E96="X",14,"")</f>
      </c>
      <c r="P96" s="137">
        <f>IF(F96="X",8,"")</f>
      </c>
      <c r="Q96" s="107"/>
      <c r="R96" s="107"/>
      <c r="S96" s="107"/>
      <c r="T96" s="107"/>
      <c r="U96" s="107"/>
      <c r="V96" s="109"/>
      <c r="W96" s="109"/>
      <c r="X96" s="109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8"/>
      <c r="AU96" s="105"/>
    </row>
    <row r="97" spans="3:47" ht="15">
      <c r="C97" s="48"/>
      <c r="D97" s="73"/>
      <c r="E97" s="69"/>
      <c r="F97" s="70"/>
      <c r="G97" s="75"/>
      <c r="H97" s="214" t="s">
        <v>77</v>
      </c>
      <c r="I97" s="51"/>
      <c r="J97" s="51"/>
      <c r="N97" s="207"/>
      <c r="O97" s="137"/>
      <c r="P97" s="137"/>
      <c r="Q97" s="137"/>
      <c r="R97" s="137"/>
      <c r="S97" s="137"/>
      <c r="T97" s="107"/>
      <c r="U97" s="107"/>
      <c r="V97" s="109"/>
      <c r="W97" s="109"/>
      <c r="X97" s="109"/>
      <c r="Y97" s="109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8"/>
      <c r="AU97" s="105"/>
    </row>
    <row r="98" spans="2:47" ht="15">
      <c r="B98" s="146"/>
      <c r="C98" s="71" t="s">
        <v>87</v>
      </c>
      <c r="D98" s="215"/>
      <c r="E98" s="58"/>
      <c r="F98" s="59"/>
      <c r="G98" s="116"/>
      <c r="H98" s="93"/>
      <c r="I98" s="51"/>
      <c r="J98" s="51"/>
      <c r="L98" s="61"/>
      <c r="N98" s="199">
        <f>IF(D98="X",20,"")</f>
      </c>
      <c r="O98" s="199">
        <f>IF(E98="X",14,"")</f>
      </c>
      <c r="P98" s="199">
        <f>IF(F98="X",8,"")</f>
      </c>
      <c r="Q98" s="199">
        <f>IF(G98="X",3,"")</f>
      </c>
      <c r="R98" s="137"/>
      <c r="S98" s="137"/>
      <c r="T98" s="107"/>
      <c r="U98" s="107"/>
      <c r="V98" s="109"/>
      <c r="W98" s="109"/>
      <c r="X98" s="109"/>
      <c r="Y98" s="109"/>
      <c r="Z98" s="109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8"/>
      <c r="AU98" s="105"/>
    </row>
    <row r="99" spans="2:47" ht="16.5" customHeight="1">
      <c r="B99" s="147"/>
      <c r="C99" s="145" t="s">
        <v>141</v>
      </c>
      <c r="D99" s="215"/>
      <c r="E99" s="213"/>
      <c r="F99" s="59"/>
      <c r="G99" s="60"/>
      <c r="H99" s="76"/>
      <c r="N99" s="199">
        <f>IF(D99="X",20,"")</f>
      </c>
      <c r="O99" s="199">
        <f>IF(E99="X",14,"")</f>
      </c>
      <c r="P99" s="199">
        <f>IF(F99="X",8,"")</f>
      </c>
      <c r="Q99" s="199">
        <f>IF(G99="X",3,"")</f>
      </c>
      <c r="R99" s="107"/>
      <c r="S99" s="107" t="s">
        <v>29</v>
      </c>
      <c r="T99" s="107">
        <f>IF(SUM(N79:Q99)=0,"",AVERAGE(N79:Q99))</f>
      </c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8"/>
      <c r="AU99" s="105"/>
    </row>
    <row r="100" spans="3:47" ht="15">
      <c r="C100" s="359" t="e">
        <f>T100</f>
        <v>#N/A</v>
      </c>
      <c r="D100" s="360"/>
      <c r="E100" s="361"/>
      <c r="F100" s="72"/>
      <c r="G100" s="72"/>
      <c r="N100" s="106"/>
      <c r="O100" s="107"/>
      <c r="P100" s="107"/>
      <c r="Q100" s="107"/>
      <c r="R100" s="107"/>
      <c r="S100" s="107"/>
      <c r="T100" s="107" t="e">
        <f>VLOOKUP(T99,$AG$6:$AI$27,2)</f>
        <v>#N/A</v>
      </c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8"/>
      <c r="AU100" s="105"/>
    </row>
    <row r="101" spans="3:47" ht="15">
      <c r="C101" s="76"/>
      <c r="D101" s="76"/>
      <c r="E101" s="76"/>
      <c r="F101" s="76"/>
      <c r="G101" s="76"/>
      <c r="N101" s="106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8"/>
      <c r="AU101" s="105"/>
    </row>
    <row r="102" spans="1:47" ht="15">
      <c r="A102" s="3"/>
      <c r="C102" s="76"/>
      <c r="D102" s="76"/>
      <c r="E102" s="76"/>
      <c r="F102" s="76"/>
      <c r="G102" s="76"/>
      <c r="N102" s="106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8"/>
      <c r="AU102" s="105"/>
    </row>
    <row r="103" spans="9:47" ht="15">
      <c r="I103" s="72"/>
      <c r="N103" s="106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8"/>
      <c r="AU103" s="105"/>
    </row>
    <row r="104" spans="14:47" ht="15">
      <c r="N104" s="113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5"/>
      <c r="AU104" s="105"/>
    </row>
    <row r="105" spans="14:47" ht="15">
      <c r="N105" s="219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</row>
  </sheetData>
  <sheetProtection password="DADD" sheet="1" selectLockedCells="1"/>
  <mergeCells count="58">
    <mergeCell ref="A5:C5"/>
    <mergeCell ref="A11:B12"/>
    <mergeCell ref="C11:C12"/>
    <mergeCell ref="C9:C10"/>
    <mergeCell ref="C96:D96"/>
    <mergeCell ref="V43:X43"/>
    <mergeCell ref="C74:G74"/>
    <mergeCell ref="N43:R43"/>
    <mergeCell ref="C75:F75"/>
    <mergeCell ref="C76:E76"/>
    <mergeCell ref="V25:AA25"/>
    <mergeCell ref="V15:Y15"/>
    <mergeCell ref="V18:Y18"/>
    <mergeCell ref="V19:Y19"/>
    <mergeCell ref="V20:Y20"/>
    <mergeCell ref="A4:C4"/>
    <mergeCell ref="A14:B15"/>
    <mergeCell ref="C14:C15"/>
    <mergeCell ref="A7:B7"/>
    <mergeCell ref="A9:B9"/>
    <mergeCell ref="D16:H16"/>
    <mergeCell ref="D37:J37"/>
    <mergeCell ref="I26:J26"/>
    <mergeCell ref="I24:J24"/>
    <mergeCell ref="I25:J25"/>
    <mergeCell ref="V11:Y11"/>
    <mergeCell ref="V12:Y12"/>
    <mergeCell ref="V13:Y13"/>
    <mergeCell ref="V14:Y14"/>
    <mergeCell ref="V24:AA24"/>
    <mergeCell ref="P67:U67"/>
    <mergeCell ref="F18:I18"/>
    <mergeCell ref="G19:I19"/>
    <mergeCell ref="I20:J20"/>
    <mergeCell ref="I21:J21"/>
    <mergeCell ref="I22:J22"/>
    <mergeCell ref="I23:J23"/>
    <mergeCell ref="N19:R19"/>
    <mergeCell ref="C66:K66"/>
    <mergeCell ref="C39:H39"/>
    <mergeCell ref="A3:G3"/>
    <mergeCell ref="A35:C35"/>
    <mergeCell ref="A16:B16"/>
    <mergeCell ref="I29:J29"/>
    <mergeCell ref="C95:E95"/>
    <mergeCell ref="I27:J27"/>
    <mergeCell ref="D30:I30"/>
    <mergeCell ref="C34:G34"/>
    <mergeCell ref="C38:I38"/>
    <mergeCell ref="I28:J28"/>
    <mergeCell ref="C100:E100"/>
    <mergeCell ref="E17:I17"/>
    <mergeCell ref="C77:D77"/>
    <mergeCell ref="C41:F41"/>
    <mergeCell ref="C40:G40"/>
    <mergeCell ref="C42:E42"/>
    <mergeCell ref="C93:G93"/>
    <mergeCell ref="C94:F94"/>
  </mergeCells>
  <dataValidations count="1">
    <dataValidation type="list" allowBlank="1" showInputMessage="1" showErrorMessage="1" sqref="D98:G99 G94 E45:K64 H21 H23:H29 D21:G29 D79:G92">
      <formula1>"x"</formula1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4"/>
  <headerFooter>
    <oddFooter>&amp;C&amp;8SUPPORT D'ENTRETIEN pages 1/2/3
&amp;R&amp;"Tahoma,Normal"&amp;9&amp;K0070C0Centre de Gestion du Var
Les cyclades - 1766 chemin de la Planquette
BP 90130
83957 La Garde Cedex</oddFooter>
  </headerFooter>
  <ignoredErrors>
    <ignoredError sqref="O32 P67" evalError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50"/>
  <sheetViews>
    <sheetView showGridLines="0" showZeros="0" workbookViewId="0" topLeftCell="A22">
      <selection activeCell="D15" sqref="D15"/>
    </sheetView>
  </sheetViews>
  <sheetFormatPr defaultColWidth="11.421875" defaultRowHeight="15"/>
  <cols>
    <col min="1" max="1" width="38.28125" style="12" customWidth="1"/>
    <col min="2" max="2" width="4.140625" style="12" customWidth="1"/>
    <col min="3" max="10" width="6.7109375" style="12" customWidth="1"/>
    <col min="11" max="11" width="11.421875" style="12" hidden="1" customWidth="1"/>
    <col min="12" max="31" width="3.7109375" style="12" hidden="1" customWidth="1"/>
    <col min="32" max="33" width="11.421875" style="12" hidden="1" customWidth="1"/>
    <col min="34" max="34" width="27.00390625" style="12" hidden="1" customWidth="1"/>
    <col min="35" max="36" width="11.421875" style="12" hidden="1" customWidth="1"/>
    <col min="37" max="16384" width="11.421875" style="12" customWidth="1"/>
  </cols>
  <sheetData>
    <row r="1" ht="12.75"/>
    <row r="2" spans="2:10" ht="15" customHeight="1">
      <c r="B2" s="406" t="s">
        <v>220</v>
      </c>
      <c r="C2" s="406"/>
      <c r="D2" s="406"/>
      <c r="E2" s="406"/>
      <c r="F2" s="406"/>
      <c r="G2" s="406"/>
      <c r="H2" s="406"/>
      <c r="I2" s="406"/>
      <c r="J2" s="406"/>
    </row>
    <row r="3" spans="2:10" ht="15.75" customHeight="1">
      <c r="B3" s="406"/>
      <c r="C3" s="406"/>
      <c r="D3" s="406"/>
      <c r="E3" s="406"/>
      <c r="F3" s="406"/>
      <c r="G3" s="406"/>
      <c r="H3" s="406"/>
      <c r="I3" s="406"/>
      <c r="J3" s="406"/>
    </row>
    <row r="4" spans="2:9" ht="15.75" customHeight="1">
      <c r="B4" s="263"/>
      <c r="C4" s="263"/>
      <c r="D4" s="263"/>
      <c r="E4" s="263"/>
      <c r="F4" s="263"/>
      <c r="G4" s="263"/>
      <c r="H4" s="263"/>
      <c r="I4" s="263"/>
    </row>
    <row r="5" spans="2:9" ht="15.75">
      <c r="B5" s="243"/>
      <c r="C5" s="244"/>
      <c r="D5" s="244"/>
      <c r="E5" s="244"/>
      <c r="F5" s="244"/>
      <c r="G5" s="244"/>
      <c r="H5" s="244"/>
      <c r="I5" s="244"/>
    </row>
    <row r="6" spans="1:33" ht="13.5" thickBot="1">
      <c r="A6" s="412" t="s">
        <v>13</v>
      </c>
      <c r="B6" s="413"/>
      <c r="C6" s="410" t="s">
        <v>70</v>
      </c>
      <c r="D6" s="410"/>
      <c r="E6" s="410"/>
      <c r="F6" s="410"/>
      <c r="G6" s="410"/>
      <c r="H6" s="410"/>
      <c r="I6" s="410"/>
      <c r="J6" s="411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</row>
    <row r="7" spans="1:33" ht="15">
      <c r="A7" s="414"/>
      <c r="B7" s="415"/>
      <c r="C7" s="407" t="s">
        <v>14</v>
      </c>
      <c r="D7" s="408"/>
      <c r="E7" s="409" t="s">
        <v>15</v>
      </c>
      <c r="F7" s="408"/>
      <c r="G7" s="409" t="s">
        <v>16</v>
      </c>
      <c r="H7" s="408"/>
      <c r="I7" s="409" t="s">
        <v>17</v>
      </c>
      <c r="J7" s="408"/>
      <c r="L7" s="124"/>
      <c r="M7" s="124" t="s">
        <v>59</v>
      </c>
      <c r="N7" s="124"/>
      <c r="O7" s="124"/>
      <c r="P7" s="124"/>
      <c r="Q7" s="124"/>
      <c r="R7" s="124"/>
      <c r="S7" s="124"/>
      <c r="T7" s="124"/>
      <c r="U7" s="124"/>
      <c r="V7" s="125" t="s">
        <v>60</v>
      </c>
      <c r="W7" s="124"/>
      <c r="X7" s="124"/>
      <c r="Y7" s="124"/>
      <c r="Z7" s="124"/>
      <c r="AA7" s="124"/>
      <c r="AB7" s="124"/>
      <c r="AC7" s="124"/>
      <c r="AD7" s="124"/>
      <c r="AE7" s="124" t="s">
        <v>61</v>
      </c>
      <c r="AF7" s="124"/>
      <c r="AG7" s="124"/>
    </row>
    <row r="8" spans="1:33" s="13" customFormat="1" ht="12.75">
      <c r="A8" s="414"/>
      <c r="B8" s="415"/>
      <c r="C8" s="317" t="s">
        <v>96</v>
      </c>
      <c r="D8" s="318" t="s">
        <v>120</v>
      </c>
      <c r="E8" s="319" t="s">
        <v>96</v>
      </c>
      <c r="F8" s="318" t="s">
        <v>120</v>
      </c>
      <c r="G8" s="319" t="s">
        <v>96</v>
      </c>
      <c r="H8" s="318" t="s">
        <v>120</v>
      </c>
      <c r="I8" s="319" t="s">
        <v>96</v>
      </c>
      <c r="J8" s="318" t="s">
        <v>120</v>
      </c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</row>
    <row r="9" spans="1:38" ht="5.25" customHeight="1" thickBot="1">
      <c r="A9" s="321">
        <f>'fiche  poste compétences page 3'!A10</f>
        <v>0</v>
      </c>
      <c r="B9" s="321">
        <f>L9</f>
      </c>
      <c r="C9" s="339">
        <f>'fiche  poste compétences page 3'!B10</f>
        <v>0</v>
      </c>
      <c r="D9" s="340"/>
      <c r="E9" s="327">
        <f>'fiche  poste compétences page 3'!D10</f>
        <v>0</v>
      </c>
      <c r="F9" s="328"/>
      <c r="G9" s="327">
        <f>'fiche  poste compétences page 3'!F10</f>
        <v>0</v>
      </c>
      <c r="H9" s="328"/>
      <c r="I9" s="327">
        <f>'fiche  poste compétences page 3'!H10</f>
        <v>0</v>
      </c>
      <c r="J9" s="328"/>
      <c r="L9" s="124">
        <f>IF(AE9&gt;=1," ","")</f>
      </c>
      <c r="M9" s="124">
        <f>IF(C9="X",COLUMN(C9),0)</f>
        <v>0</v>
      </c>
      <c r="N9" s="124">
        <f aca="true" t="shared" si="0" ref="N9:T24">IF(D9="X",COLUMN(D9),0)</f>
        <v>0</v>
      </c>
      <c r="O9" s="124">
        <f t="shared" si="0"/>
        <v>0</v>
      </c>
      <c r="P9" s="124">
        <f t="shared" si="0"/>
        <v>0</v>
      </c>
      <c r="Q9" s="124">
        <f t="shared" si="0"/>
        <v>0</v>
      </c>
      <c r="R9" s="124">
        <f t="shared" si="0"/>
        <v>0</v>
      </c>
      <c r="S9" s="124">
        <f t="shared" si="0"/>
        <v>0</v>
      </c>
      <c r="T9" s="124">
        <f t="shared" si="0"/>
        <v>0</v>
      </c>
      <c r="U9" s="124"/>
      <c r="V9" s="124">
        <f>IF(C9="C",COLUMN(C9),0)</f>
        <v>0</v>
      </c>
      <c r="W9" s="124">
        <f aca="true" t="shared" si="1" ref="W9:AC24">IF(D9="C",COLUMN(D9),0)</f>
        <v>0</v>
      </c>
      <c r="X9" s="124">
        <f t="shared" si="1"/>
        <v>0</v>
      </c>
      <c r="Y9" s="124">
        <f t="shared" si="1"/>
        <v>0</v>
      </c>
      <c r="Z9" s="124">
        <f t="shared" si="1"/>
        <v>0</v>
      </c>
      <c r="AA9" s="124">
        <f t="shared" si="1"/>
        <v>0</v>
      </c>
      <c r="AB9" s="124">
        <f t="shared" si="1"/>
        <v>0</v>
      </c>
      <c r="AC9" s="124">
        <f t="shared" si="1"/>
        <v>0</v>
      </c>
      <c r="AD9" s="124"/>
      <c r="AE9" s="124">
        <f>SUM(M9:T9)-SUM(V9:AC9)</f>
        <v>0</v>
      </c>
      <c r="AF9" s="124"/>
      <c r="AG9" s="124"/>
      <c r="AH9" s="19"/>
      <c r="AI9" s="19"/>
      <c r="AJ9" s="19"/>
      <c r="AK9" s="19"/>
      <c r="AL9" s="19"/>
    </row>
    <row r="10" spans="1:38" ht="12.75">
      <c r="A10" s="320">
        <f>'fiche  poste compétences page 3'!A11</f>
        <v>0</v>
      </c>
      <c r="B10" s="320">
        <f aca="true" t="shared" si="2" ref="B10:B49">L10</f>
      </c>
      <c r="C10" s="337">
        <f>'fiche  poste compétences page 3'!B11</f>
        <v>0</v>
      </c>
      <c r="D10" s="338"/>
      <c r="E10" s="331">
        <f>'fiche  poste compétences page 3'!D11</f>
        <v>0</v>
      </c>
      <c r="F10" s="332"/>
      <c r="G10" s="331">
        <f>'fiche  poste compétences page 3'!F11</f>
        <v>0</v>
      </c>
      <c r="H10" s="332"/>
      <c r="I10" s="331">
        <f>'fiche  poste compétences page 3'!H11</f>
        <v>0</v>
      </c>
      <c r="J10" s="332"/>
      <c r="L10" s="124">
        <f aca="true" t="shared" si="3" ref="L10:L49">IF(AE10&gt;=1," ","")</f>
      </c>
      <c r="M10" s="124">
        <f aca="true" t="shared" si="4" ref="M10:T49">IF(C10="X",COLUMN(C10),0)</f>
        <v>0</v>
      </c>
      <c r="N10" s="124">
        <f t="shared" si="0"/>
        <v>0</v>
      </c>
      <c r="O10" s="124">
        <f t="shared" si="0"/>
        <v>0</v>
      </c>
      <c r="P10" s="124">
        <f t="shared" si="0"/>
        <v>0</v>
      </c>
      <c r="Q10" s="124">
        <f t="shared" si="0"/>
        <v>0</v>
      </c>
      <c r="R10" s="124">
        <f t="shared" si="0"/>
        <v>0</v>
      </c>
      <c r="S10" s="124">
        <f t="shared" si="0"/>
        <v>0</v>
      </c>
      <c r="T10" s="124">
        <f t="shared" si="0"/>
        <v>0</v>
      </c>
      <c r="U10" s="124"/>
      <c r="V10" s="124">
        <f aca="true" t="shared" si="5" ref="V10:AC49">IF(C10="C",COLUMN(C10),0)</f>
        <v>0</v>
      </c>
      <c r="W10" s="124">
        <f t="shared" si="1"/>
        <v>0</v>
      </c>
      <c r="X10" s="124">
        <f t="shared" si="1"/>
        <v>0</v>
      </c>
      <c r="Y10" s="124">
        <f t="shared" si="1"/>
        <v>0</v>
      </c>
      <c r="Z10" s="124">
        <f t="shared" si="1"/>
        <v>0</v>
      </c>
      <c r="AA10" s="124">
        <f t="shared" si="1"/>
        <v>0</v>
      </c>
      <c r="AB10" s="124">
        <f t="shared" si="1"/>
        <v>0</v>
      </c>
      <c r="AC10" s="124">
        <f t="shared" si="1"/>
        <v>0</v>
      </c>
      <c r="AD10" s="124"/>
      <c r="AE10" s="124">
        <f aca="true" t="shared" si="6" ref="AE10:AE49">SUM(M10:T10)-SUM(V10:AC10)</f>
        <v>0</v>
      </c>
      <c r="AF10" s="124"/>
      <c r="AG10" s="124"/>
      <c r="AH10" s="19">
        <f>IF(AE9&gt;=1,A9,"")</f>
      </c>
      <c r="AI10" s="19"/>
      <c r="AJ10" s="19"/>
      <c r="AK10" s="19"/>
      <c r="AL10" s="19"/>
    </row>
    <row r="11" spans="1:38" ht="12.75">
      <c r="A11" s="23">
        <f>'fiche  poste compétences page 3'!A12</f>
        <v>0</v>
      </c>
      <c r="B11" s="23">
        <f t="shared" si="2"/>
      </c>
      <c r="C11" s="329">
        <f>'fiche  poste compétences page 3'!B12</f>
        <v>0</v>
      </c>
      <c r="D11" s="330"/>
      <c r="E11" s="333">
        <f>'fiche  poste compétences page 3'!D12</f>
        <v>0</v>
      </c>
      <c r="F11" s="334"/>
      <c r="G11" s="333">
        <f>'fiche  poste compétences page 3'!F12</f>
        <v>0</v>
      </c>
      <c r="H11" s="334"/>
      <c r="I11" s="333">
        <f>'fiche  poste compétences page 3'!H12</f>
        <v>0</v>
      </c>
      <c r="J11" s="334"/>
      <c r="L11" s="124">
        <f t="shared" si="3"/>
      </c>
      <c r="M11" s="124">
        <f t="shared" si="4"/>
        <v>0</v>
      </c>
      <c r="N11" s="124">
        <f t="shared" si="0"/>
        <v>0</v>
      </c>
      <c r="O11" s="124">
        <f t="shared" si="0"/>
        <v>0</v>
      </c>
      <c r="P11" s="124">
        <f t="shared" si="0"/>
        <v>0</v>
      </c>
      <c r="Q11" s="124">
        <f t="shared" si="0"/>
        <v>0</v>
      </c>
      <c r="R11" s="124">
        <f t="shared" si="0"/>
        <v>0</v>
      </c>
      <c r="S11" s="124">
        <f t="shared" si="0"/>
        <v>0</v>
      </c>
      <c r="T11" s="124">
        <f t="shared" si="0"/>
        <v>0</v>
      </c>
      <c r="U11" s="124"/>
      <c r="V11" s="124">
        <f t="shared" si="5"/>
        <v>0</v>
      </c>
      <c r="W11" s="124">
        <f t="shared" si="1"/>
        <v>0</v>
      </c>
      <c r="X11" s="124">
        <f t="shared" si="1"/>
        <v>0</v>
      </c>
      <c r="Y11" s="124">
        <f t="shared" si="1"/>
        <v>0</v>
      </c>
      <c r="Z11" s="124">
        <f t="shared" si="1"/>
        <v>0</v>
      </c>
      <c r="AA11" s="124">
        <f t="shared" si="1"/>
        <v>0</v>
      </c>
      <c r="AB11" s="124">
        <f t="shared" si="1"/>
        <v>0</v>
      </c>
      <c r="AC11" s="124">
        <f t="shared" si="1"/>
        <v>0</v>
      </c>
      <c r="AD11" s="124"/>
      <c r="AE11" s="124">
        <f t="shared" si="6"/>
        <v>0</v>
      </c>
      <c r="AF11" s="124"/>
      <c r="AG11" s="124"/>
      <c r="AH11" s="19"/>
      <c r="AI11" s="19"/>
      <c r="AJ11" s="19"/>
      <c r="AK11" s="19"/>
      <c r="AL11" s="19"/>
    </row>
    <row r="12" spans="1:38" ht="12.75">
      <c r="A12" s="23">
        <f>'fiche  poste compétences page 3'!A13</f>
        <v>0</v>
      </c>
      <c r="B12" s="23">
        <f t="shared" si="2"/>
      </c>
      <c r="C12" s="329">
        <f>'fiche  poste compétences page 3'!B13</f>
        <v>0</v>
      </c>
      <c r="D12" s="330"/>
      <c r="E12" s="333">
        <f>'fiche  poste compétences page 3'!D13</f>
        <v>0</v>
      </c>
      <c r="F12" s="334"/>
      <c r="G12" s="333">
        <f>'fiche  poste compétences page 3'!F13</f>
        <v>0</v>
      </c>
      <c r="H12" s="334"/>
      <c r="I12" s="333">
        <f>'fiche  poste compétences page 3'!H13</f>
        <v>0</v>
      </c>
      <c r="J12" s="334"/>
      <c r="L12" s="124">
        <f t="shared" si="3"/>
      </c>
      <c r="M12" s="124">
        <f t="shared" si="4"/>
        <v>0</v>
      </c>
      <c r="N12" s="124">
        <f t="shared" si="0"/>
        <v>0</v>
      </c>
      <c r="O12" s="124">
        <f t="shared" si="0"/>
        <v>0</v>
      </c>
      <c r="P12" s="124">
        <f t="shared" si="0"/>
        <v>0</v>
      </c>
      <c r="Q12" s="124">
        <f t="shared" si="0"/>
        <v>0</v>
      </c>
      <c r="R12" s="124">
        <f t="shared" si="0"/>
        <v>0</v>
      </c>
      <c r="S12" s="124">
        <f t="shared" si="0"/>
        <v>0</v>
      </c>
      <c r="T12" s="124">
        <f t="shared" si="0"/>
        <v>0</v>
      </c>
      <c r="U12" s="124"/>
      <c r="V12" s="124">
        <f t="shared" si="5"/>
        <v>0</v>
      </c>
      <c r="W12" s="124">
        <f t="shared" si="1"/>
        <v>0</v>
      </c>
      <c r="X12" s="124">
        <f t="shared" si="1"/>
        <v>0</v>
      </c>
      <c r="Y12" s="124">
        <f t="shared" si="1"/>
        <v>0</v>
      </c>
      <c r="Z12" s="124">
        <f t="shared" si="1"/>
        <v>0</v>
      </c>
      <c r="AA12" s="124">
        <f t="shared" si="1"/>
        <v>0</v>
      </c>
      <c r="AB12" s="124">
        <f t="shared" si="1"/>
        <v>0</v>
      </c>
      <c r="AC12" s="124">
        <f t="shared" si="1"/>
        <v>0</v>
      </c>
      <c r="AD12" s="124"/>
      <c r="AE12" s="124">
        <f t="shared" si="6"/>
        <v>0</v>
      </c>
      <c r="AF12" s="124"/>
      <c r="AG12" s="124"/>
      <c r="AH12" s="19"/>
      <c r="AI12" s="19"/>
      <c r="AJ12" s="19"/>
      <c r="AK12" s="19"/>
      <c r="AL12" s="19"/>
    </row>
    <row r="13" spans="1:38" ht="12.75">
      <c r="A13" s="23">
        <f>'fiche  poste compétences page 3'!A14</f>
        <v>0</v>
      </c>
      <c r="B13" s="23">
        <f t="shared" si="2"/>
      </c>
      <c r="C13" s="329">
        <f>'fiche  poste compétences page 3'!B14</f>
        <v>0</v>
      </c>
      <c r="D13" s="330"/>
      <c r="E13" s="333">
        <f>'fiche  poste compétences page 3'!D14</f>
        <v>0</v>
      </c>
      <c r="F13" s="334"/>
      <c r="G13" s="333">
        <f>'fiche  poste compétences page 3'!F14</f>
        <v>0</v>
      </c>
      <c r="H13" s="334"/>
      <c r="I13" s="333">
        <f>'fiche  poste compétences page 3'!H14</f>
        <v>0</v>
      </c>
      <c r="J13" s="334"/>
      <c r="L13" s="124">
        <f t="shared" si="3"/>
      </c>
      <c r="M13" s="124">
        <f t="shared" si="4"/>
        <v>0</v>
      </c>
      <c r="N13" s="124">
        <f t="shared" si="0"/>
        <v>0</v>
      </c>
      <c r="O13" s="124">
        <f t="shared" si="0"/>
        <v>0</v>
      </c>
      <c r="P13" s="124">
        <f t="shared" si="0"/>
        <v>0</v>
      </c>
      <c r="Q13" s="124">
        <f t="shared" si="0"/>
        <v>0</v>
      </c>
      <c r="R13" s="124">
        <f t="shared" si="0"/>
        <v>0</v>
      </c>
      <c r="S13" s="124">
        <f t="shared" si="0"/>
        <v>0</v>
      </c>
      <c r="T13" s="124">
        <f t="shared" si="0"/>
        <v>0</v>
      </c>
      <c r="U13" s="124"/>
      <c r="V13" s="124">
        <f t="shared" si="5"/>
        <v>0</v>
      </c>
      <c r="W13" s="124">
        <f t="shared" si="1"/>
        <v>0</v>
      </c>
      <c r="X13" s="124">
        <f t="shared" si="1"/>
        <v>0</v>
      </c>
      <c r="Y13" s="124">
        <f t="shared" si="1"/>
        <v>0</v>
      </c>
      <c r="Z13" s="124">
        <f t="shared" si="1"/>
        <v>0</v>
      </c>
      <c r="AA13" s="124">
        <f t="shared" si="1"/>
        <v>0</v>
      </c>
      <c r="AB13" s="124">
        <f t="shared" si="1"/>
        <v>0</v>
      </c>
      <c r="AC13" s="124">
        <f t="shared" si="1"/>
        <v>0</v>
      </c>
      <c r="AD13" s="124"/>
      <c r="AE13" s="124">
        <f t="shared" si="6"/>
        <v>0</v>
      </c>
      <c r="AF13" s="124"/>
      <c r="AG13" s="124"/>
      <c r="AH13" s="19"/>
      <c r="AI13" s="19"/>
      <c r="AJ13" s="19"/>
      <c r="AK13" s="19"/>
      <c r="AL13" s="19"/>
    </row>
    <row r="14" spans="1:38" ht="12.75">
      <c r="A14" s="23">
        <f>'fiche  poste compétences page 3'!A15</f>
        <v>0</v>
      </c>
      <c r="B14" s="23">
        <f t="shared" si="2"/>
      </c>
      <c r="C14" s="329">
        <f>'fiche  poste compétences page 3'!B15</f>
        <v>0</v>
      </c>
      <c r="D14" s="330"/>
      <c r="E14" s="333">
        <f>'fiche  poste compétences page 3'!D15</f>
        <v>0</v>
      </c>
      <c r="F14" s="334"/>
      <c r="G14" s="333">
        <f>'fiche  poste compétences page 3'!F15</f>
        <v>0</v>
      </c>
      <c r="H14" s="334"/>
      <c r="I14" s="333">
        <f>'fiche  poste compétences page 3'!H15</f>
        <v>0</v>
      </c>
      <c r="J14" s="334"/>
      <c r="L14" s="124">
        <f t="shared" si="3"/>
      </c>
      <c r="M14" s="124">
        <f t="shared" si="4"/>
        <v>0</v>
      </c>
      <c r="N14" s="124">
        <f t="shared" si="0"/>
        <v>0</v>
      </c>
      <c r="O14" s="124">
        <f t="shared" si="0"/>
        <v>0</v>
      </c>
      <c r="P14" s="124">
        <f t="shared" si="0"/>
        <v>0</v>
      </c>
      <c r="Q14" s="124">
        <f t="shared" si="0"/>
        <v>0</v>
      </c>
      <c r="R14" s="124">
        <f t="shared" si="0"/>
        <v>0</v>
      </c>
      <c r="S14" s="124">
        <f t="shared" si="0"/>
        <v>0</v>
      </c>
      <c r="T14" s="124">
        <f t="shared" si="0"/>
        <v>0</v>
      </c>
      <c r="U14" s="124"/>
      <c r="V14" s="124">
        <f t="shared" si="5"/>
        <v>0</v>
      </c>
      <c r="W14" s="124">
        <f t="shared" si="1"/>
        <v>0</v>
      </c>
      <c r="X14" s="124">
        <f t="shared" si="1"/>
        <v>0</v>
      </c>
      <c r="Y14" s="124">
        <f t="shared" si="1"/>
        <v>0</v>
      </c>
      <c r="Z14" s="124">
        <f t="shared" si="1"/>
        <v>0</v>
      </c>
      <c r="AA14" s="124">
        <f t="shared" si="1"/>
        <v>0</v>
      </c>
      <c r="AB14" s="124">
        <f t="shared" si="1"/>
        <v>0</v>
      </c>
      <c r="AC14" s="124">
        <f t="shared" si="1"/>
        <v>0</v>
      </c>
      <c r="AD14" s="124"/>
      <c r="AE14" s="124">
        <f t="shared" si="6"/>
        <v>0</v>
      </c>
      <c r="AF14" s="124"/>
      <c r="AG14" s="124"/>
      <c r="AH14" s="19"/>
      <c r="AI14" s="19"/>
      <c r="AJ14" s="19"/>
      <c r="AK14" s="19"/>
      <c r="AL14" s="19"/>
    </row>
    <row r="15" spans="1:38" ht="25.5">
      <c r="A15" s="23">
        <f>'fiche  poste compétences page 3'!A16</f>
        <v>0</v>
      </c>
      <c r="B15" s="23">
        <f t="shared" si="2"/>
      </c>
      <c r="C15" s="329">
        <f>'fiche  poste compétences page 3'!B16</f>
        <v>0</v>
      </c>
      <c r="D15" s="330"/>
      <c r="E15" s="333">
        <f>'fiche  poste compétences page 3'!D16</f>
        <v>0</v>
      </c>
      <c r="F15" s="334"/>
      <c r="G15" s="333">
        <f>'fiche  poste compétences page 3'!F16</f>
        <v>0</v>
      </c>
      <c r="H15" s="334"/>
      <c r="I15" s="333">
        <f>'fiche  poste compétences page 3'!H16</f>
        <v>0</v>
      </c>
      <c r="J15" s="334"/>
      <c r="L15" s="124">
        <f t="shared" si="3"/>
      </c>
      <c r="M15" s="124">
        <f t="shared" si="4"/>
        <v>0</v>
      </c>
      <c r="N15" s="124">
        <f t="shared" si="0"/>
        <v>0</v>
      </c>
      <c r="O15" s="124">
        <f t="shared" si="0"/>
        <v>0</v>
      </c>
      <c r="P15" s="124">
        <f t="shared" si="0"/>
        <v>0</v>
      </c>
      <c r="Q15" s="124">
        <f t="shared" si="0"/>
        <v>0</v>
      </c>
      <c r="R15" s="124">
        <f t="shared" si="0"/>
        <v>0</v>
      </c>
      <c r="S15" s="124">
        <f t="shared" si="0"/>
        <v>0</v>
      </c>
      <c r="T15" s="124">
        <f t="shared" si="0"/>
        <v>0</v>
      </c>
      <c r="U15" s="124"/>
      <c r="V15" s="124">
        <f t="shared" si="5"/>
        <v>0</v>
      </c>
      <c r="W15" s="124">
        <f t="shared" si="1"/>
        <v>0</v>
      </c>
      <c r="X15" s="124">
        <f t="shared" si="1"/>
        <v>0</v>
      </c>
      <c r="Y15" s="124">
        <f t="shared" si="1"/>
        <v>0</v>
      </c>
      <c r="Z15" s="124">
        <f t="shared" si="1"/>
        <v>0</v>
      </c>
      <c r="AA15" s="124">
        <f t="shared" si="1"/>
        <v>0</v>
      </c>
      <c r="AB15" s="124">
        <f t="shared" si="1"/>
        <v>0</v>
      </c>
      <c r="AC15" s="124">
        <f t="shared" si="1"/>
        <v>0</v>
      </c>
      <c r="AD15" s="124"/>
      <c r="AE15" s="124">
        <f t="shared" si="6"/>
        <v>0</v>
      </c>
      <c r="AF15" s="124"/>
      <c r="AG15" s="124"/>
      <c r="AH15" s="19"/>
      <c r="AI15" s="19"/>
      <c r="AJ15" s="19"/>
      <c r="AK15" s="19"/>
      <c r="AL15" s="19"/>
    </row>
    <row r="16" spans="1:38" ht="12.75">
      <c r="A16" s="23">
        <f>'fiche  poste compétences page 3'!A17</f>
        <v>0</v>
      </c>
      <c r="B16" s="23">
        <f t="shared" si="2"/>
      </c>
      <c r="C16" s="329">
        <f>'fiche  poste compétences page 3'!B17</f>
        <v>0</v>
      </c>
      <c r="D16" s="330"/>
      <c r="E16" s="333">
        <f>'fiche  poste compétences page 3'!D17</f>
        <v>0</v>
      </c>
      <c r="F16" s="334"/>
      <c r="G16" s="333">
        <f>'fiche  poste compétences page 3'!F17</f>
        <v>0</v>
      </c>
      <c r="H16" s="334"/>
      <c r="I16" s="333">
        <f>'fiche  poste compétences page 3'!H17</f>
        <v>0</v>
      </c>
      <c r="J16" s="334"/>
      <c r="L16" s="124">
        <f t="shared" si="3"/>
      </c>
      <c r="M16" s="124">
        <f t="shared" si="4"/>
        <v>0</v>
      </c>
      <c r="N16" s="124">
        <f t="shared" si="0"/>
        <v>0</v>
      </c>
      <c r="O16" s="124">
        <f t="shared" si="0"/>
        <v>0</v>
      </c>
      <c r="P16" s="124">
        <f t="shared" si="0"/>
        <v>0</v>
      </c>
      <c r="Q16" s="124">
        <f t="shared" si="0"/>
        <v>0</v>
      </c>
      <c r="R16" s="124">
        <f t="shared" si="0"/>
        <v>0</v>
      </c>
      <c r="S16" s="124">
        <f t="shared" si="0"/>
        <v>0</v>
      </c>
      <c r="T16" s="124">
        <f t="shared" si="0"/>
        <v>0</v>
      </c>
      <c r="U16" s="124"/>
      <c r="V16" s="124">
        <f t="shared" si="5"/>
        <v>0</v>
      </c>
      <c r="W16" s="124">
        <f t="shared" si="1"/>
        <v>0</v>
      </c>
      <c r="X16" s="124">
        <f t="shared" si="1"/>
        <v>0</v>
      </c>
      <c r="Y16" s="124">
        <f t="shared" si="1"/>
        <v>0</v>
      </c>
      <c r="Z16" s="124">
        <f t="shared" si="1"/>
        <v>0</v>
      </c>
      <c r="AA16" s="124">
        <f t="shared" si="1"/>
        <v>0</v>
      </c>
      <c r="AB16" s="124">
        <f t="shared" si="1"/>
        <v>0</v>
      </c>
      <c r="AC16" s="124">
        <f t="shared" si="1"/>
        <v>0</v>
      </c>
      <c r="AD16" s="124"/>
      <c r="AE16" s="124">
        <f t="shared" si="6"/>
        <v>0</v>
      </c>
      <c r="AF16" s="124"/>
      <c r="AG16" s="124"/>
      <c r="AH16" s="19"/>
      <c r="AI16" s="19"/>
      <c r="AJ16" s="19"/>
      <c r="AK16" s="19"/>
      <c r="AL16" s="19"/>
    </row>
    <row r="17" spans="1:38" ht="12.75">
      <c r="A17" s="23">
        <f>'fiche  poste compétences page 3'!A18</f>
        <v>0</v>
      </c>
      <c r="B17" s="23">
        <f t="shared" si="2"/>
      </c>
      <c r="C17" s="329">
        <f>'fiche  poste compétences page 3'!B18</f>
        <v>0</v>
      </c>
      <c r="D17" s="330"/>
      <c r="E17" s="333">
        <f>'fiche  poste compétences page 3'!D18</f>
        <v>0</v>
      </c>
      <c r="F17" s="334"/>
      <c r="G17" s="333">
        <f>'fiche  poste compétences page 3'!F18</f>
        <v>0</v>
      </c>
      <c r="H17" s="334"/>
      <c r="I17" s="333">
        <f>'fiche  poste compétences page 3'!H18</f>
        <v>0</v>
      </c>
      <c r="J17" s="334"/>
      <c r="L17" s="124">
        <f t="shared" si="3"/>
      </c>
      <c r="M17" s="124">
        <f t="shared" si="4"/>
        <v>0</v>
      </c>
      <c r="N17" s="124">
        <f t="shared" si="0"/>
        <v>0</v>
      </c>
      <c r="O17" s="124">
        <f t="shared" si="0"/>
        <v>0</v>
      </c>
      <c r="P17" s="124">
        <f t="shared" si="0"/>
        <v>0</v>
      </c>
      <c r="Q17" s="124">
        <f t="shared" si="0"/>
        <v>0</v>
      </c>
      <c r="R17" s="124">
        <f t="shared" si="0"/>
        <v>0</v>
      </c>
      <c r="S17" s="124">
        <f t="shared" si="0"/>
        <v>0</v>
      </c>
      <c r="T17" s="124">
        <f t="shared" si="0"/>
        <v>0</v>
      </c>
      <c r="U17" s="124"/>
      <c r="V17" s="124">
        <f t="shared" si="5"/>
        <v>0</v>
      </c>
      <c r="W17" s="124">
        <f t="shared" si="1"/>
        <v>0</v>
      </c>
      <c r="X17" s="124">
        <f t="shared" si="1"/>
        <v>0</v>
      </c>
      <c r="Y17" s="124">
        <f t="shared" si="1"/>
        <v>0</v>
      </c>
      <c r="Z17" s="124">
        <f t="shared" si="1"/>
        <v>0</v>
      </c>
      <c r="AA17" s="124">
        <f t="shared" si="1"/>
        <v>0</v>
      </c>
      <c r="AB17" s="124">
        <f t="shared" si="1"/>
        <v>0</v>
      </c>
      <c r="AC17" s="124">
        <f t="shared" si="1"/>
        <v>0</v>
      </c>
      <c r="AD17" s="124"/>
      <c r="AE17" s="124">
        <f t="shared" si="6"/>
        <v>0</v>
      </c>
      <c r="AF17" s="124"/>
      <c r="AG17" s="124"/>
      <c r="AH17" s="19"/>
      <c r="AI17" s="19"/>
      <c r="AJ17" s="19"/>
      <c r="AK17" s="19"/>
      <c r="AL17" s="19"/>
    </row>
    <row r="18" spans="1:38" ht="12.75">
      <c r="A18" s="23">
        <f>'fiche  poste compétences page 3'!A19</f>
        <v>0</v>
      </c>
      <c r="B18" s="23">
        <f t="shared" si="2"/>
      </c>
      <c r="C18" s="329">
        <f>'fiche  poste compétences page 3'!B19</f>
        <v>0</v>
      </c>
      <c r="D18" s="330"/>
      <c r="E18" s="333">
        <f>'fiche  poste compétences page 3'!D19</f>
        <v>0</v>
      </c>
      <c r="F18" s="334"/>
      <c r="G18" s="333">
        <f>'fiche  poste compétences page 3'!F19</f>
        <v>0</v>
      </c>
      <c r="H18" s="334"/>
      <c r="I18" s="333">
        <f>'fiche  poste compétences page 3'!H19</f>
        <v>0</v>
      </c>
      <c r="J18" s="334"/>
      <c r="L18" s="124">
        <f t="shared" si="3"/>
      </c>
      <c r="M18" s="124">
        <f t="shared" si="4"/>
        <v>0</v>
      </c>
      <c r="N18" s="124">
        <f t="shared" si="0"/>
        <v>0</v>
      </c>
      <c r="O18" s="124">
        <f t="shared" si="0"/>
        <v>0</v>
      </c>
      <c r="P18" s="124">
        <f t="shared" si="0"/>
        <v>0</v>
      </c>
      <c r="Q18" s="124">
        <f t="shared" si="0"/>
        <v>0</v>
      </c>
      <c r="R18" s="124">
        <f t="shared" si="0"/>
        <v>0</v>
      </c>
      <c r="S18" s="124">
        <f t="shared" si="0"/>
        <v>0</v>
      </c>
      <c r="T18" s="124">
        <f t="shared" si="0"/>
        <v>0</v>
      </c>
      <c r="U18" s="124"/>
      <c r="V18" s="124">
        <f t="shared" si="5"/>
        <v>0</v>
      </c>
      <c r="W18" s="124">
        <f t="shared" si="1"/>
        <v>0</v>
      </c>
      <c r="X18" s="124">
        <f t="shared" si="1"/>
        <v>0</v>
      </c>
      <c r="Y18" s="124">
        <f t="shared" si="1"/>
        <v>0</v>
      </c>
      <c r="Z18" s="124">
        <f t="shared" si="1"/>
        <v>0</v>
      </c>
      <c r="AA18" s="124">
        <f t="shared" si="1"/>
        <v>0</v>
      </c>
      <c r="AB18" s="124">
        <f t="shared" si="1"/>
        <v>0</v>
      </c>
      <c r="AC18" s="124">
        <f t="shared" si="1"/>
        <v>0</v>
      </c>
      <c r="AD18" s="124"/>
      <c r="AE18" s="124">
        <f t="shared" si="6"/>
        <v>0</v>
      </c>
      <c r="AF18" s="124"/>
      <c r="AG18" s="124"/>
      <c r="AH18" s="19"/>
      <c r="AI18" s="19"/>
      <c r="AJ18" s="19"/>
      <c r="AK18" s="19"/>
      <c r="AL18" s="19"/>
    </row>
    <row r="19" spans="1:38" ht="12.75">
      <c r="A19" s="23">
        <f>'fiche  poste compétences page 3'!A20</f>
        <v>0</v>
      </c>
      <c r="B19" s="23">
        <f t="shared" si="2"/>
      </c>
      <c r="C19" s="329">
        <f>'fiche  poste compétences page 3'!B20</f>
        <v>0</v>
      </c>
      <c r="D19" s="330"/>
      <c r="E19" s="333">
        <f>'fiche  poste compétences page 3'!D20</f>
        <v>0</v>
      </c>
      <c r="F19" s="334"/>
      <c r="G19" s="333">
        <f>'fiche  poste compétences page 3'!F20</f>
        <v>0</v>
      </c>
      <c r="H19" s="334"/>
      <c r="I19" s="333">
        <f>'fiche  poste compétences page 3'!H20</f>
        <v>0</v>
      </c>
      <c r="J19" s="334"/>
      <c r="L19" s="124">
        <f t="shared" si="3"/>
      </c>
      <c r="M19" s="124">
        <f t="shared" si="4"/>
        <v>0</v>
      </c>
      <c r="N19" s="124">
        <f t="shared" si="0"/>
        <v>0</v>
      </c>
      <c r="O19" s="124">
        <f t="shared" si="0"/>
        <v>0</v>
      </c>
      <c r="P19" s="124">
        <f t="shared" si="0"/>
        <v>0</v>
      </c>
      <c r="Q19" s="124">
        <f t="shared" si="0"/>
        <v>0</v>
      </c>
      <c r="R19" s="124">
        <f t="shared" si="0"/>
        <v>0</v>
      </c>
      <c r="S19" s="124">
        <f t="shared" si="0"/>
        <v>0</v>
      </c>
      <c r="T19" s="124">
        <f t="shared" si="0"/>
        <v>0</v>
      </c>
      <c r="U19" s="124"/>
      <c r="V19" s="124">
        <f t="shared" si="5"/>
        <v>0</v>
      </c>
      <c r="W19" s="124">
        <f t="shared" si="1"/>
        <v>0</v>
      </c>
      <c r="X19" s="124">
        <f t="shared" si="1"/>
        <v>0</v>
      </c>
      <c r="Y19" s="124">
        <f t="shared" si="1"/>
        <v>0</v>
      </c>
      <c r="Z19" s="124">
        <f t="shared" si="1"/>
        <v>0</v>
      </c>
      <c r="AA19" s="124">
        <f t="shared" si="1"/>
        <v>0</v>
      </c>
      <c r="AB19" s="124">
        <f t="shared" si="1"/>
        <v>0</v>
      </c>
      <c r="AC19" s="124">
        <f t="shared" si="1"/>
        <v>0</v>
      </c>
      <c r="AD19" s="124"/>
      <c r="AE19" s="124">
        <f t="shared" si="6"/>
        <v>0</v>
      </c>
      <c r="AF19" s="124"/>
      <c r="AG19" s="124"/>
      <c r="AH19" s="19"/>
      <c r="AI19" s="19"/>
      <c r="AJ19" s="19"/>
      <c r="AK19" s="19"/>
      <c r="AL19" s="19"/>
    </row>
    <row r="20" spans="1:38" ht="12.75">
      <c r="A20" s="23">
        <f>'fiche  poste compétences page 3'!A21</f>
        <v>0</v>
      </c>
      <c r="B20" s="23">
        <f t="shared" si="2"/>
      </c>
      <c r="C20" s="329">
        <f>'fiche  poste compétences page 3'!B21</f>
        <v>0</v>
      </c>
      <c r="D20" s="330"/>
      <c r="E20" s="333">
        <f>'fiche  poste compétences page 3'!D21</f>
        <v>0</v>
      </c>
      <c r="F20" s="334"/>
      <c r="G20" s="333">
        <f>'fiche  poste compétences page 3'!F21</f>
        <v>0</v>
      </c>
      <c r="H20" s="334"/>
      <c r="I20" s="333">
        <f>'fiche  poste compétences page 3'!H21</f>
        <v>0</v>
      </c>
      <c r="J20" s="334"/>
      <c r="L20" s="124">
        <f t="shared" si="3"/>
      </c>
      <c r="M20" s="124">
        <f t="shared" si="4"/>
        <v>0</v>
      </c>
      <c r="N20" s="124">
        <f t="shared" si="0"/>
        <v>0</v>
      </c>
      <c r="O20" s="124">
        <f t="shared" si="0"/>
        <v>0</v>
      </c>
      <c r="P20" s="124">
        <f t="shared" si="0"/>
        <v>0</v>
      </c>
      <c r="Q20" s="124">
        <f t="shared" si="0"/>
        <v>0</v>
      </c>
      <c r="R20" s="124">
        <f t="shared" si="0"/>
        <v>0</v>
      </c>
      <c r="S20" s="124">
        <f t="shared" si="0"/>
        <v>0</v>
      </c>
      <c r="T20" s="124">
        <f t="shared" si="0"/>
        <v>0</v>
      </c>
      <c r="U20" s="124"/>
      <c r="V20" s="124">
        <f t="shared" si="5"/>
        <v>0</v>
      </c>
      <c r="W20" s="124">
        <f t="shared" si="1"/>
        <v>0</v>
      </c>
      <c r="X20" s="124">
        <f t="shared" si="1"/>
        <v>0</v>
      </c>
      <c r="Y20" s="124">
        <f t="shared" si="1"/>
        <v>0</v>
      </c>
      <c r="Z20" s="124">
        <f t="shared" si="1"/>
        <v>0</v>
      </c>
      <c r="AA20" s="124">
        <f t="shared" si="1"/>
        <v>0</v>
      </c>
      <c r="AB20" s="124">
        <f t="shared" si="1"/>
        <v>0</v>
      </c>
      <c r="AC20" s="124">
        <f t="shared" si="1"/>
        <v>0</v>
      </c>
      <c r="AD20" s="124"/>
      <c r="AE20" s="124">
        <f t="shared" si="6"/>
        <v>0</v>
      </c>
      <c r="AF20" s="124"/>
      <c r="AG20" s="124"/>
      <c r="AH20" s="19"/>
      <c r="AI20" s="19"/>
      <c r="AJ20" s="19"/>
      <c r="AK20" s="19"/>
      <c r="AL20" s="19"/>
    </row>
    <row r="21" spans="1:38" ht="12.75">
      <c r="A21" s="23">
        <f>'fiche  poste compétences page 3'!A22</f>
        <v>0</v>
      </c>
      <c r="B21" s="23">
        <f t="shared" si="2"/>
      </c>
      <c r="C21" s="329">
        <f>'fiche  poste compétences page 3'!B22</f>
        <v>0</v>
      </c>
      <c r="D21" s="330"/>
      <c r="E21" s="333">
        <f>'fiche  poste compétences page 3'!D22</f>
        <v>0</v>
      </c>
      <c r="F21" s="334"/>
      <c r="G21" s="333">
        <f>'fiche  poste compétences page 3'!F22</f>
        <v>0</v>
      </c>
      <c r="H21" s="334"/>
      <c r="I21" s="333">
        <f>'fiche  poste compétences page 3'!H22</f>
        <v>0</v>
      </c>
      <c r="J21" s="334"/>
      <c r="L21" s="124">
        <f t="shared" si="3"/>
      </c>
      <c r="M21" s="124">
        <f t="shared" si="4"/>
        <v>0</v>
      </c>
      <c r="N21" s="124">
        <f t="shared" si="0"/>
        <v>0</v>
      </c>
      <c r="O21" s="124">
        <f t="shared" si="0"/>
        <v>0</v>
      </c>
      <c r="P21" s="124">
        <f t="shared" si="0"/>
        <v>0</v>
      </c>
      <c r="Q21" s="124">
        <f t="shared" si="0"/>
        <v>0</v>
      </c>
      <c r="R21" s="124">
        <f t="shared" si="0"/>
        <v>0</v>
      </c>
      <c r="S21" s="124">
        <f t="shared" si="0"/>
        <v>0</v>
      </c>
      <c r="T21" s="124">
        <f t="shared" si="0"/>
        <v>0</v>
      </c>
      <c r="U21" s="124"/>
      <c r="V21" s="124">
        <f t="shared" si="5"/>
        <v>0</v>
      </c>
      <c r="W21" s="124">
        <f t="shared" si="1"/>
        <v>0</v>
      </c>
      <c r="X21" s="124">
        <f t="shared" si="1"/>
        <v>0</v>
      </c>
      <c r="Y21" s="124">
        <f t="shared" si="1"/>
        <v>0</v>
      </c>
      <c r="Z21" s="124">
        <f t="shared" si="1"/>
        <v>0</v>
      </c>
      <c r="AA21" s="124">
        <f t="shared" si="1"/>
        <v>0</v>
      </c>
      <c r="AB21" s="124">
        <f t="shared" si="1"/>
        <v>0</v>
      </c>
      <c r="AC21" s="124">
        <f t="shared" si="1"/>
        <v>0</v>
      </c>
      <c r="AD21" s="124"/>
      <c r="AE21" s="124">
        <f t="shared" si="6"/>
        <v>0</v>
      </c>
      <c r="AF21" s="124"/>
      <c r="AG21" s="124"/>
      <c r="AH21" s="19"/>
      <c r="AI21" s="19"/>
      <c r="AJ21" s="19"/>
      <c r="AK21" s="19"/>
      <c r="AL21" s="19"/>
    </row>
    <row r="22" spans="1:38" ht="12.75">
      <c r="A22" s="23">
        <f>'fiche  poste compétences page 3'!A23</f>
        <v>0</v>
      </c>
      <c r="B22" s="23">
        <f t="shared" si="2"/>
      </c>
      <c r="C22" s="329">
        <f>'fiche  poste compétences page 3'!B23</f>
        <v>0</v>
      </c>
      <c r="D22" s="330"/>
      <c r="E22" s="333">
        <f>'fiche  poste compétences page 3'!D23</f>
        <v>0</v>
      </c>
      <c r="F22" s="334"/>
      <c r="G22" s="333">
        <f>'fiche  poste compétences page 3'!F23</f>
        <v>0</v>
      </c>
      <c r="H22" s="334"/>
      <c r="I22" s="333">
        <f>'fiche  poste compétences page 3'!H23</f>
        <v>0</v>
      </c>
      <c r="J22" s="334"/>
      <c r="L22" s="124">
        <f t="shared" si="3"/>
      </c>
      <c r="M22" s="124">
        <f t="shared" si="4"/>
        <v>0</v>
      </c>
      <c r="N22" s="124">
        <f t="shared" si="0"/>
        <v>0</v>
      </c>
      <c r="O22" s="124">
        <f t="shared" si="0"/>
        <v>0</v>
      </c>
      <c r="P22" s="124">
        <f t="shared" si="0"/>
        <v>0</v>
      </c>
      <c r="Q22" s="124">
        <f t="shared" si="0"/>
        <v>0</v>
      </c>
      <c r="R22" s="124">
        <f t="shared" si="0"/>
        <v>0</v>
      </c>
      <c r="S22" s="124">
        <f t="shared" si="0"/>
        <v>0</v>
      </c>
      <c r="T22" s="124">
        <f t="shared" si="0"/>
        <v>0</v>
      </c>
      <c r="U22" s="124"/>
      <c r="V22" s="124">
        <f t="shared" si="5"/>
        <v>0</v>
      </c>
      <c r="W22" s="124">
        <f t="shared" si="1"/>
        <v>0</v>
      </c>
      <c r="X22" s="124">
        <f t="shared" si="1"/>
        <v>0</v>
      </c>
      <c r="Y22" s="124">
        <f t="shared" si="1"/>
        <v>0</v>
      </c>
      <c r="Z22" s="124">
        <f t="shared" si="1"/>
        <v>0</v>
      </c>
      <c r="AA22" s="124">
        <f t="shared" si="1"/>
        <v>0</v>
      </c>
      <c r="AB22" s="124">
        <f t="shared" si="1"/>
        <v>0</v>
      </c>
      <c r="AC22" s="124">
        <f t="shared" si="1"/>
        <v>0</v>
      </c>
      <c r="AD22" s="124"/>
      <c r="AE22" s="124">
        <f t="shared" si="6"/>
        <v>0</v>
      </c>
      <c r="AF22" s="124"/>
      <c r="AG22" s="124"/>
      <c r="AH22" s="19"/>
      <c r="AI22" s="19"/>
      <c r="AJ22" s="19"/>
      <c r="AK22" s="19"/>
      <c r="AL22" s="19"/>
    </row>
    <row r="23" spans="1:38" ht="25.5">
      <c r="A23" s="23">
        <f>'fiche  poste compétences page 3'!A24</f>
        <v>0</v>
      </c>
      <c r="B23" s="23">
        <f t="shared" si="2"/>
      </c>
      <c r="C23" s="329">
        <f>'fiche  poste compétences page 3'!B24</f>
        <v>0</v>
      </c>
      <c r="D23" s="330"/>
      <c r="E23" s="333">
        <f>'fiche  poste compétences page 3'!D24</f>
        <v>0</v>
      </c>
      <c r="F23" s="334"/>
      <c r="G23" s="333">
        <f>'fiche  poste compétences page 3'!F24</f>
        <v>0</v>
      </c>
      <c r="H23" s="334"/>
      <c r="I23" s="333">
        <f>'fiche  poste compétences page 3'!H24</f>
        <v>0</v>
      </c>
      <c r="J23" s="334"/>
      <c r="L23" s="124">
        <f t="shared" si="3"/>
      </c>
      <c r="M23" s="124">
        <f t="shared" si="4"/>
        <v>0</v>
      </c>
      <c r="N23" s="124">
        <f t="shared" si="0"/>
        <v>0</v>
      </c>
      <c r="O23" s="124">
        <f t="shared" si="0"/>
        <v>0</v>
      </c>
      <c r="P23" s="124">
        <f t="shared" si="0"/>
        <v>0</v>
      </c>
      <c r="Q23" s="124">
        <f t="shared" si="0"/>
        <v>0</v>
      </c>
      <c r="R23" s="124">
        <f t="shared" si="0"/>
        <v>0</v>
      </c>
      <c r="S23" s="124">
        <f t="shared" si="0"/>
        <v>0</v>
      </c>
      <c r="T23" s="124">
        <f t="shared" si="0"/>
        <v>0</v>
      </c>
      <c r="U23" s="124"/>
      <c r="V23" s="124">
        <f t="shared" si="5"/>
        <v>0</v>
      </c>
      <c r="W23" s="124">
        <f t="shared" si="1"/>
        <v>0</v>
      </c>
      <c r="X23" s="124">
        <f t="shared" si="1"/>
        <v>0</v>
      </c>
      <c r="Y23" s="124">
        <f t="shared" si="1"/>
        <v>0</v>
      </c>
      <c r="Z23" s="124">
        <f t="shared" si="1"/>
        <v>0</v>
      </c>
      <c r="AA23" s="124">
        <f t="shared" si="1"/>
        <v>0</v>
      </c>
      <c r="AB23" s="124">
        <f t="shared" si="1"/>
        <v>0</v>
      </c>
      <c r="AC23" s="124">
        <f t="shared" si="1"/>
        <v>0</v>
      </c>
      <c r="AD23" s="124"/>
      <c r="AE23" s="124">
        <f t="shared" si="6"/>
        <v>0</v>
      </c>
      <c r="AF23" s="124"/>
      <c r="AG23" s="124"/>
      <c r="AH23" s="19"/>
      <c r="AI23" s="19"/>
      <c r="AJ23" s="19"/>
      <c r="AK23" s="19"/>
      <c r="AL23" s="19"/>
    </row>
    <row r="24" spans="1:38" ht="25.5">
      <c r="A24" s="23">
        <f>'fiche  poste compétences page 3'!A25</f>
        <v>0</v>
      </c>
      <c r="B24" s="23">
        <f t="shared" si="2"/>
      </c>
      <c r="C24" s="329">
        <f>'fiche  poste compétences page 3'!B25</f>
        <v>0</v>
      </c>
      <c r="D24" s="330"/>
      <c r="E24" s="333">
        <f>'fiche  poste compétences page 3'!D25</f>
        <v>0</v>
      </c>
      <c r="F24" s="334"/>
      <c r="G24" s="333">
        <f>'fiche  poste compétences page 3'!F25</f>
        <v>0</v>
      </c>
      <c r="H24" s="334"/>
      <c r="I24" s="333">
        <f>'fiche  poste compétences page 3'!H25</f>
        <v>0</v>
      </c>
      <c r="J24" s="334"/>
      <c r="L24" s="124">
        <f t="shared" si="3"/>
      </c>
      <c r="M24" s="124">
        <f t="shared" si="4"/>
        <v>0</v>
      </c>
      <c r="N24" s="124">
        <f t="shared" si="0"/>
        <v>0</v>
      </c>
      <c r="O24" s="124">
        <f t="shared" si="0"/>
        <v>0</v>
      </c>
      <c r="P24" s="124">
        <f t="shared" si="0"/>
        <v>0</v>
      </c>
      <c r="Q24" s="124">
        <f t="shared" si="0"/>
        <v>0</v>
      </c>
      <c r="R24" s="124">
        <f t="shared" si="0"/>
        <v>0</v>
      </c>
      <c r="S24" s="124">
        <f t="shared" si="0"/>
        <v>0</v>
      </c>
      <c r="T24" s="124">
        <f t="shared" si="0"/>
        <v>0</v>
      </c>
      <c r="U24" s="124"/>
      <c r="V24" s="124">
        <f t="shared" si="5"/>
        <v>0</v>
      </c>
      <c r="W24" s="124">
        <f t="shared" si="1"/>
        <v>0</v>
      </c>
      <c r="X24" s="124">
        <f t="shared" si="1"/>
        <v>0</v>
      </c>
      <c r="Y24" s="124">
        <f t="shared" si="1"/>
        <v>0</v>
      </c>
      <c r="Z24" s="124">
        <f t="shared" si="1"/>
        <v>0</v>
      </c>
      <c r="AA24" s="124">
        <f t="shared" si="1"/>
        <v>0</v>
      </c>
      <c r="AB24" s="124">
        <f t="shared" si="1"/>
        <v>0</v>
      </c>
      <c r="AC24" s="124">
        <f t="shared" si="1"/>
        <v>0</v>
      </c>
      <c r="AD24" s="124"/>
      <c r="AE24" s="124">
        <f t="shared" si="6"/>
        <v>0</v>
      </c>
      <c r="AF24" s="124"/>
      <c r="AG24" s="124"/>
      <c r="AH24" s="19"/>
      <c r="AI24" s="19"/>
      <c r="AJ24" s="19"/>
      <c r="AK24" s="19"/>
      <c r="AL24" s="19"/>
    </row>
    <row r="25" spans="1:38" ht="12.75">
      <c r="A25" s="23">
        <f>'fiche  poste compétences page 3'!A26</f>
        <v>0</v>
      </c>
      <c r="B25" s="23">
        <f t="shared" si="2"/>
      </c>
      <c r="C25" s="329">
        <f>'fiche  poste compétences page 3'!B26</f>
        <v>0</v>
      </c>
      <c r="D25" s="330"/>
      <c r="E25" s="333">
        <f>'fiche  poste compétences page 3'!D26</f>
        <v>0</v>
      </c>
      <c r="F25" s="334"/>
      <c r="G25" s="333">
        <f>'fiche  poste compétences page 3'!F26</f>
        <v>0</v>
      </c>
      <c r="H25" s="334"/>
      <c r="I25" s="333">
        <f>'fiche  poste compétences page 3'!H26</f>
        <v>0</v>
      </c>
      <c r="J25" s="334"/>
      <c r="L25" s="124">
        <f t="shared" si="3"/>
      </c>
      <c r="M25" s="124">
        <f t="shared" si="4"/>
        <v>0</v>
      </c>
      <c r="N25" s="124">
        <f t="shared" si="4"/>
        <v>0</v>
      </c>
      <c r="O25" s="124">
        <f t="shared" si="4"/>
        <v>0</v>
      </c>
      <c r="P25" s="124">
        <f t="shared" si="4"/>
        <v>0</v>
      </c>
      <c r="Q25" s="124">
        <f t="shared" si="4"/>
        <v>0</v>
      </c>
      <c r="R25" s="124">
        <f t="shared" si="4"/>
        <v>0</v>
      </c>
      <c r="S25" s="124">
        <f t="shared" si="4"/>
        <v>0</v>
      </c>
      <c r="T25" s="124">
        <f t="shared" si="4"/>
        <v>0</v>
      </c>
      <c r="U25" s="124"/>
      <c r="V25" s="124">
        <f t="shared" si="5"/>
        <v>0</v>
      </c>
      <c r="W25" s="124">
        <f t="shared" si="5"/>
        <v>0</v>
      </c>
      <c r="X25" s="124">
        <f t="shared" si="5"/>
        <v>0</v>
      </c>
      <c r="Y25" s="124">
        <f t="shared" si="5"/>
        <v>0</v>
      </c>
      <c r="Z25" s="124">
        <f t="shared" si="5"/>
        <v>0</v>
      </c>
      <c r="AA25" s="124">
        <f t="shared" si="5"/>
        <v>0</v>
      </c>
      <c r="AB25" s="124">
        <f t="shared" si="5"/>
        <v>0</v>
      </c>
      <c r="AC25" s="124">
        <f t="shared" si="5"/>
        <v>0</v>
      </c>
      <c r="AD25" s="124"/>
      <c r="AE25" s="124">
        <f t="shared" si="6"/>
        <v>0</v>
      </c>
      <c r="AF25" s="124"/>
      <c r="AG25" s="124"/>
      <c r="AH25" s="19"/>
      <c r="AI25" s="19"/>
      <c r="AJ25" s="19"/>
      <c r="AK25" s="19"/>
      <c r="AL25" s="19"/>
    </row>
    <row r="26" spans="1:38" ht="12.75">
      <c r="A26" s="23">
        <f>'fiche  poste compétences page 3'!A27</f>
        <v>0</v>
      </c>
      <c r="B26" s="23">
        <f t="shared" si="2"/>
      </c>
      <c r="C26" s="329">
        <f>'fiche  poste compétences page 3'!B27</f>
        <v>0</v>
      </c>
      <c r="D26" s="330"/>
      <c r="E26" s="333">
        <f>'fiche  poste compétences page 3'!D27</f>
        <v>0</v>
      </c>
      <c r="F26" s="334"/>
      <c r="G26" s="333">
        <f>'fiche  poste compétences page 3'!F27</f>
        <v>0</v>
      </c>
      <c r="H26" s="334"/>
      <c r="I26" s="333">
        <f>'fiche  poste compétences page 3'!H27</f>
        <v>0</v>
      </c>
      <c r="J26" s="334"/>
      <c r="L26" s="124">
        <f t="shared" si="3"/>
      </c>
      <c r="M26" s="124">
        <f t="shared" si="4"/>
        <v>0</v>
      </c>
      <c r="N26" s="124">
        <f t="shared" si="4"/>
        <v>0</v>
      </c>
      <c r="O26" s="124">
        <f t="shared" si="4"/>
        <v>0</v>
      </c>
      <c r="P26" s="124">
        <f t="shared" si="4"/>
        <v>0</v>
      </c>
      <c r="Q26" s="124">
        <f t="shared" si="4"/>
        <v>0</v>
      </c>
      <c r="R26" s="124">
        <f t="shared" si="4"/>
        <v>0</v>
      </c>
      <c r="S26" s="124">
        <f t="shared" si="4"/>
        <v>0</v>
      </c>
      <c r="T26" s="124">
        <f t="shared" si="4"/>
        <v>0</v>
      </c>
      <c r="U26" s="124"/>
      <c r="V26" s="124">
        <f t="shared" si="5"/>
        <v>0</v>
      </c>
      <c r="W26" s="124">
        <f t="shared" si="5"/>
        <v>0</v>
      </c>
      <c r="X26" s="124">
        <f t="shared" si="5"/>
        <v>0</v>
      </c>
      <c r="Y26" s="124">
        <f t="shared" si="5"/>
        <v>0</v>
      </c>
      <c r="Z26" s="124">
        <f t="shared" si="5"/>
        <v>0</v>
      </c>
      <c r="AA26" s="124">
        <f t="shared" si="5"/>
        <v>0</v>
      </c>
      <c r="AB26" s="124">
        <f t="shared" si="5"/>
        <v>0</v>
      </c>
      <c r="AC26" s="124">
        <f t="shared" si="5"/>
        <v>0</v>
      </c>
      <c r="AD26" s="124"/>
      <c r="AE26" s="124">
        <f t="shared" si="6"/>
        <v>0</v>
      </c>
      <c r="AF26" s="124"/>
      <c r="AG26" s="124"/>
      <c r="AH26" s="19"/>
      <c r="AI26" s="19"/>
      <c r="AJ26" s="19"/>
      <c r="AK26" s="19"/>
      <c r="AL26" s="19"/>
    </row>
    <row r="27" spans="1:38" ht="12.75">
      <c r="A27" s="23">
        <f>'fiche  poste compétences page 3'!A28</f>
        <v>0</v>
      </c>
      <c r="B27" s="23">
        <f t="shared" si="2"/>
      </c>
      <c r="C27" s="329">
        <f>'fiche  poste compétences page 3'!B28</f>
        <v>0</v>
      </c>
      <c r="D27" s="330"/>
      <c r="E27" s="333">
        <f>'fiche  poste compétences page 3'!D28</f>
        <v>0</v>
      </c>
      <c r="F27" s="334"/>
      <c r="G27" s="333">
        <f>'fiche  poste compétences page 3'!F28</f>
        <v>0</v>
      </c>
      <c r="H27" s="334"/>
      <c r="I27" s="333">
        <f>'fiche  poste compétences page 3'!H28</f>
        <v>0</v>
      </c>
      <c r="J27" s="334"/>
      <c r="L27" s="124">
        <f t="shared" si="3"/>
      </c>
      <c r="M27" s="124">
        <f t="shared" si="4"/>
        <v>0</v>
      </c>
      <c r="N27" s="124">
        <f t="shared" si="4"/>
        <v>0</v>
      </c>
      <c r="O27" s="124">
        <f t="shared" si="4"/>
        <v>0</v>
      </c>
      <c r="P27" s="124">
        <f t="shared" si="4"/>
        <v>0</v>
      </c>
      <c r="Q27" s="124">
        <f t="shared" si="4"/>
        <v>0</v>
      </c>
      <c r="R27" s="124">
        <f t="shared" si="4"/>
        <v>0</v>
      </c>
      <c r="S27" s="124">
        <f t="shared" si="4"/>
        <v>0</v>
      </c>
      <c r="T27" s="124">
        <f t="shared" si="4"/>
        <v>0</v>
      </c>
      <c r="U27" s="124"/>
      <c r="V27" s="124">
        <f t="shared" si="5"/>
        <v>0</v>
      </c>
      <c r="W27" s="124">
        <f t="shared" si="5"/>
        <v>0</v>
      </c>
      <c r="X27" s="124">
        <f t="shared" si="5"/>
        <v>0</v>
      </c>
      <c r="Y27" s="124">
        <f t="shared" si="5"/>
        <v>0</v>
      </c>
      <c r="Z27" s="124">
        <f t="shared" si="5"/>
        <v>0</v>
      </c>
      <c r="AA27" s="124">
        <f t="shared" si="5"/>
        <v>0</v>
      </c>
      <c r="AB27" s="124">
        <f t="shared" si="5"/>
        <v>0</v>
      </c>
      <c r="AC27" s="124">
        <f t="shared" si="5"/>
        <v>0</v>
      </c>
      <c r="AD27" s="124"/>
      <c r="AE27" s="124">
        <f t="shared" si="6"/>
        <v>0</v>
      </c>
      <c r="AF27" s="124"/>
      <c r="AG27" s="124"/>
      <c r="AH27" s="19"/>
      <c r="AI27" s="19"/>
      <c r="AJ27" s="19"/>
      <c r="AK27" s="19"/>
      <c r="AL27" s="19"/>
    </row>
    <row r="28" spans="1:38" ht="12.75">
      <c r="A28" s="23">
        <f>'fiche  poste compétences page 3'!A29</f>
        <v>0</v>
      </c>
      <c r="B28" s="23">
        <f t="shared" si="2"/>
      </c>
      <c r="C28" s="329">
        <f>'fiche  poste compétences page 3'!B29</f>
        <v>0</v>
      </c>
      <c r="D28" s="330"/>
      <c r="E28" s="333">
        <f>'fiche  poste compétences page 3'!D29</f>
        <v>0</v>
      </c>
      <c r="F28" s="334"/>
      <c r="G28" s="333">
        <f>'fiche  poste compétences page 3'!F29</f>
        <v>0</v>
      </c>
      <c r="H28" s="334"/>
      <c r="I28" s="333">
        <f>'fiche  poste compétences page 3'!H29</f>
        <v>0</v>
      </c>
      <c r="J28" s="334"/>
      <c r="L28" s="124">
        <f t="shared" si="3"/>
      </c>
      <c r="M28" s="124">
        <f t="shared" si="4"/>
        <v>0</v>
      </c>
      <c r="N28" s="124">
        <f t="shared" si="4"/>
        <v>0</v>
      </c>
      <c r="O28" s="124">
        <f t="shared" si="4"/>
        <v>0</v>
      </c>
      <c r="P28" s="124">
        <f t="shared" si="4"/>
        <v>0</v>
      </c>
      <c r="Q28" s="124">
        <f t="shared" si="4"/>
        <v>0</v>
      </c>
      <c r="R28" s="124">
        <f t="shared" si="4"/>
        <v>0</v>
      </c>
      <c r="S28" s="124">
        <f t="shared" si="4"/>
        <v>0</v>
      </c>
      <c r="T28" s="124">
        <f t="shared" si="4"/>
        <v>0</v>
      </c>
      <c r="U28" s="124"/>
      <c r="V28" s="124">
        <f t="shared" si="5"/>
        <v>0</v>
      </c>
      <c r="W28" s="124">
        <f t="shared" si="5"/>
        <v>0</v>
      </c>
      <c r="X28" s="124">
        <f t="shared" si="5"/>
        <v>0</v>
      </c>
      <c r="Y28" s="124">
        <f t="shared" si="5"/>
        <v>0</v>
      </c>
      <c r="Z28" s="124">
        <f t="shared" si="5"/>
        <v>0</v>
      </c>
      <c r="AA28" s="124">
        <f t="shared" si="5"/>
        <v>0</v>
      </c>
      <c r="AB28" s="124">
        <f t="shared" si="5"/>
        <v>0</v>
      </c>
      <c r="AC28" s="124">
        <f t="shared" si="5"/>
        <v>0</v>
      </c>
      <c r="AD28" s="124"/>
      <c r="AE28" s="124">
        <f t="shared" si="6"/>
        <v>0</v>
      </c>
      <c r="AF28" s="124"/>
      <c r="AG28" s="124"/>
      <c r="AH28" s="19"/>
      <c r="AI28" s="19"/>
      <c r="AJ28" s="19"/>
      <c r="AK28" s="19"/>
      <c r="AL28" s="19"/>
    </row>
    <row r="29" spans="1:38" ht="12.75">
      <c r="A29" s="23">
        <f>'fiche  poste compétences page 3'!A30</f>
        <v>0</v>
      </c>
      <c r="B29" s="23">
        <f t="shared" si="2"/>
      </c>
      <c r="C29" s="329">
        <f>'fiche  poste compétences page 3'!B30</f>
        <v>0</v>
      </c>
      <c r="D29" s="330"/>
      <c r="E29" s="333">
        <f>'fiche  poste compétences page 3'!D30</f>
        <v>0</v>
      </c>
      <c r="F29" s="334"/>
      <c r="G29" s="333">
        <f>'fiche  poste compétences page 3'!F30</f>
        <v>0</v>
      </c>
      <c r="H29" s="334"/>
      <c r="I29" s="333">
        <f>'fiche  poste compétences page 3'!H30</f>
        <v>0</v>
      </c>
      <c r="J29" s="334"/>
      <c r="L29" s="124">
        <f t="shared" si="3"/>
      </c>
      <c r="M29" s="124">
        <f t="shared" si="4"/>
        <v>0</v>
      </c>
      <c r="N29" s="124">
        <f t="shared" si="4"/>
        <v>0</v>
      </c>
      <c r="O29" s="124">
        <f t="shared" si="4"/>
        <v>0</v>
      </c>
      <c r="P29" s="124">
        <f t="shared" si="4"/>
        <v>0</v>
      </c>
      <c r="Q29" s="124">
        <f t="shared" si="4"/>
        <v>0</v>
      </c>
      <c r="R29" s="124">
        <f t="shared" si="4"/>
        <v>0</v>
      </c>
      <c r="S29" s="124">
        <f t="shared" si="4"/>
        <v>0</v>
      </c>
      <c r="T29" s="124">
        <f t="shared" si="4"/>
        <v>0</v>
      </c>
      <c r="U29" s="124"/>
      <c r="V29" s="124">
        <f t="shared" si="5"/>
        <v>0</v>
      </c>
      <c r="W29" s="124">
        <f t="shared" si="5"/>
        <v>0</v>
      </c>
      <c r="X29" s="124">
        <f t="shared" si="5"/>
        <v>0</v>
      </c>
      <c r="Y29" s="124">
        <f t="shared" si="5"/>
        <v>0</v>
      </c>
      <c r="Z29" s="124">
        <f t="shared" si="5"/>
        <v>0</v>
      </c>
      <c r="AA29" s="124">
        <f t="shared" si="5"/>
        <v>0</v>
      </c>
      <c r="AB29" s="124">
        <f t="shared" si="5"/>
        <v>0</v>
      </c>
      <c r="AC29" s="124">
        <f t="shared" si="5"/>
        <v>0</v>
      </c>
      <c r="AD29" s="124"/>
      <c r="AE29" s="124">
        <f t="shared" si="6"/>
        <v>0</v>
      </c>
      <c r="AF29" s="124"/>
      <c r="AG29" s="124"/>
      <c r="AH29" s="19"/>
      <c r="AI29" s="19"/>
      <c r="AJ29" s="19"/>
      <c r="AK29" s="19"/>
      <c r="AL29" s="19"/>
    </row>
    <row r="30" spans="1:38" ht="12.75">
      <c r="A30" s="23">
        <f>'fiche  poste compétences page 3'!A31</f>
        <v>0</v>
      </c>
      <c r="B30" s="23">
        <f t="shared" si="2"/>
      </c>
      <c r="C30" s="329">
        <f>'fiche  poste compétences page 3'!B31</f>
        <v>0</v>
      </c>
      <c r="D30" s="330"/>
      <c r="E30" s="333">
        <f>'fiche  poste compétences page 3'!D31</f>
        <v>0</v>
      </c>
      <c r="F30" s="334"/>
      <c r="G30" s="333">
        <f>'fiche  poste compétences page 3'!F31</f>
        <v>0</v>
      </c>
      <c r="H30" s="334"/>
      <c r="I30" s="333">
        <f>'fiche  poste compétences page 3'!H31</f>
        <v>0</v>
      </c>
      <c r="J30" s="334"/>
      <c r="L30" s="124">
        <f t="shared" si="3"/>
      </c>
      <c r="M30" s="124">
        <f t="shared" si="4"/>
        <v>0</v>
      </c>
      <c r="N30" s="124">
        <f t="shared" si="4"/>
        <v>0</v>
      </c>
      <c r="O30" s="124">
        <f t="shared" si="4"/>
        <v>0</v>
      </c>
      <c r="P30" s="124">
        <f t="shared" si="4"/>
        <v>0</v>
      </c>
      <c r="Q30" s="124">
        <f t="shared" si="4"/>
        <v>0</v>
      </c>
      <c r="R30" s="124">
        <f t="shared" si="4"/>
        <v>0</v>
      </c>
      <c r="S30" s="124">
        <f t="shared" si="4"/>
        <v>0</v>
      </c>
      <c r="T30" s="124">
        <f t="shared" si="4"/>
        <v>0</v>
      </c>
      <c r="U30" s="124"/>
      <c r="V30" s="124">
        <f t="shared" si="5"/>
        <v>0</v>
      </c>
      <c r="W30" s="124">
        <f t="shared" si="5"/>
        <v>0</v>
      </c>
      <c r="X30" s="124">
        <f t="shared" si="5"/>
        <v>0</v>
      </c>
      <c r="Y30" s="124">
        <f t="shared" si="5"/>
        <v>0</v>
      </c>
      <c r="Z30" s="124">
        <f t="shared" si="5"/>
        <v>0</v>
      </c>
      <c r="AA30" s="124">
        <f t="shared" si="5"/>
        <v>0</v>
      </c>
      <c r="AB30" s="124">
        <f t="shared" si="5"/>
        <v>0</v>
      </c>
      <c r="AC30" s="124">
        <f t="shared" si="5"/>
        <v>0</v>
      </c>
      <c r="AD30" s="124"/>
      <c r="AE30" s="124">
        <f t="shared" si="6"/>
        <v>0</v>
      </c>
      <c r="AF30" s="124"/>
      <c r="AG30" s="124"/>
      <c r="AH30" s="19"/>
      <c r="AI30" s="19"/>
      <c r="AJ30" s="19"/>
      <c r="AK30" s="19"/>
      <c r="AL30" s="19"/>
    </row>
    <row r="31" spans="1:38" ht="12.75">
      <c r="A31" s="23">
        <f>'fiche  poste compétences page 3'!A32</f>
        <v>0</v>
      </c>
      <c r="B31" s="23">
        <f t="shared" si="2"/>
      </c>
      <c r="C31" s="329">
        <f>'fiche  poste compétences page 3'!B32</f>
        <v>0</v>
      </c>
      <c r="D31" s="330"/>
      <c r="E31" s="333">
        <f>'fiche  poste compétences page 3'!D32</f>
        <v>0</v>
      </c>
      <c r="F31" s="334"/>
      <c r="G31" s="333">
        <f>'fiche  poste compétences page 3'!F32</f>
        <v>0</v>
      </c>
      <c r="H31" s="334"/>
      <c r="I31" s="333">
        <f>'fiche  poste compétences page 3'!H32</f>
        <v>0</v>
      </c>
      <c r="J31" s="334"/>
      <c r="L31" s="124">
        <f t="shared" si="3"/>
      </c>
      <c r="M31" s="124">
        <f t="shared" si="4"/>
        <v>0</v>
      </c>
      <c r="N31" s="124">
        <f t="shared" si="4"/>
        <v>0</v>
      </c>
      <c r="O31" s="124">
        <f t="shared" si="4"/>
        <v>0</v>
      </c>
      <c r="P31" s="124">
        <f t="shared" si="4"/>
        <v>0</v>
      </c>
      <c r="Q31" s="124">
        <f t="shared" si="4"/>
        <v>0</v>
      </c>
      <c r="R31" s="124">
        <f t="shared" si="4"/>
        <v>0</v>
      </c>
      <c r="S31" s="124">
        <f t="shared" si="4"/>
        <v>0</v>
      </c>
      <c r="T31" s="124">
        <f t="shared" si="4"/>
        <v>0</v>
      </c>
      <c r="U31" s="124"/>
      <c r="V31" s="124">
        <f t="shared" si="5"/>
        <v>0</v>
      </c>
      <c r="W31" s="124">
        <f t="shared" si="5"/>
        <v>0</v>
      </c>
      <c r="X31" s="124">
        <f t="shared" si="5"/>
        <v>0</v>
      </c>
      <c r="Y31" s="124">
        <f t="shared" si="5"/>
        <v>0</v>
      </c>
      <c r="Z31" s="124">
        <f t="shared" si="5"/>
        <v>0</v>
      </c>
      <c r="AA31" s="124">
        <f t="shared" si="5"/>
        <v>0</v>
      </c>
      <c r="AB31" s="124">
        <f t="shared" si="5"/>
        <v>0</v>
      </c>
      <c r="AC31" s="124">
        <f t="shared" si="5"/>
        <v>0</v>
      </c>
      <c r="AD31" s="124"/>
      <c r="AE31" s="124">
        <f t="shared" si="6"/>
        <v>0</v>
      </c>
      <c r="AF31" s="124"/>
      <c r="AG31" s="124"/>
      <c r="AH31" s="19"/>
      <c r="AI31" s="19"/>
      <c r="AJ31" s="19"/>
      <c r="AK31" s="19"/>
      <c r="AL31" s="19"/>
    </row>
    <row r="32" spans="1:38" ht="12.75">
      <c r="A32" s="23">
        <f>'fiche  poste compétences page 3'!A33</f>
        <v>0</v>
      </c>
      <c r="B32" s="23">
        <f t="shared" si="2"/>
      </c>
      <c r="C32" s="329">
        <f>'fiche  poste compétences page 3'!B33</f>
        <v>0</v>
      </c>
      <c r="D32" s="330"/>
      <c r="E32" s="333">
        <f>'fiche  poste compétences page 3'!D33</f>
        <v>0</v>
      </c>
      <c r="F32" s="334"/>
      <c r="G32" s="333">
        <f>'fiche  poste compétences page 3'!F33</f>
        <v>0</v>
      </c>
      <c r="H32" s="334"/>
      <c r="I32" s="333">
        <f>'fiche  poste compétences page 3'!H33</f>
        <v>0</v>
      </c>
      <c r="J32" s="334"/>
      <c r="L32" s="124">
        <f t="shared" si="3"/>
      </c>
      <c r="M32" s="124">
        <f t="shared" si="4"/>
        <v>0</v>
      </c>
      <c r="N32" s="124">
        <f t="shared" si="4"/>
        <v>0</v>
      </c>
      <c r="O32" s="124">
        <f t="shared" si="4"/>
        <v>0</v>
      </c>
      <c r="P32" s="124">
        <f t="shared" si="4"/>
        <v>0</v>
      </c>
      <c r="Q32" s="124">
        <f t="shared" si="4"/>
        <v>0</v>
      </c>
      <c r="R32" s="124">
        <f t="shared" si="4"/>
        <v>0</v>
      </c>
      <c r="S32" s="124">
        <f t="shared" si="4"/>
        <v>0</v>
      </c>
      <c r="T32" s="124">
        <f t="shared" si="4"/>
        <v>0</v>
      </c>
      <c r="U32" s="124"/>
      <c r="V32" s="124">
        <f t="shared" si="5"/>
        <v>0</v>
      </c>
      <c r="W32" s="124">
        <f t="shared" si="5"/>
        <v>0</v>
      </c>
      <c r="X32" s="124">
        <f t="shared" si="5"/>
        <v>0</v>
      </c>
      <c r="Y32" s="124">
        <f t="shared" si="5"/>
        <v>0</v>
      </c>
      <c r="Z32" s="124">
        <f t="shared" si="5"/>
        <v>0</v>
      </c>
      <c r="AA32" s="124">
        <f t="shared" si="5"/>
        <v>0</v>
      </c>
      <c r="AB32" s="124">
        <f t="shared" si="5"/>
        <v>0</v>
      </c>
      <c r="AC32" s="124">
        <f t="shared" si="5"/>
        <v>0</v>
      </c>
      <c r="AD32" s="124"/>
      <c r="AE32" s="124">
        <f t="shared" si="6"/>
        <v>0</v>
      </c>
      <c r="AF32" s="124"/>
      <c r="AG32" s="124"/>
      <c r="AH32" s="19"/>
      <c r="AI32" s="19"/>
      <c r="AJ32" s="19"/>
      <c r="AK32" s="19"/>
      <c r="AL32" s="19"/>
    </row>
    <row r="33" spans="1:38" ht="12.75">
      <c r="A33" s="23">
        <f>'fiche  poste compétences page 3'!A34</f>
        <v>0</v>
      </c>
      <c r="B33" s="23">
        <f t="shared" si="2"/>
      </c>
      <c r="C33" s="329">
        <f>'fiche  poste compétences page 3'!B34</f>
        <v>0</v>
      </c>
      <c r="D33" s="330"/>
      <c r="E33" s="333">
        <f>'fiche  poste compétences page 3'!D34</f>
        <v>0</v>
      </c>
      <c r="F33" s="334"/>
      <c r="G33" s="333">
        <f>'fiche  poste compétences page 3'!F34</f>
        <v>0</v>
      </c>
      <c r="H33" s="334"/>
      <c r="I33" s="333">
        <f>'fiche  poste compétences page 3'!H34</f>
        <v>0</v>
      </c>
      <c r="J33" s="334"/>
      <c r="L33" s="124">
        <f t="shared" si="3"/>
      </c>
      <c r="M33" s="124">
        <f t="shared" si="4"/>
        <v>0</v>
      </c>
      <c r="N33" s="124">
        <f t="shared" si="4"/>
        <v>0</v>
      </c>
      <c r="O33" s="124">
        <f t="shared" si="4"/>
        <v>0</v>
      </c>
      <c r="P33" s="124">
        <f t="shared" si="4"/>
        <v>0</v>
      </c>
      <c r="Q33" s="124">
        <f t="shared" si="4"/>
        <v>0</v>
      </c>
      <c r="R33" s="124">
        <f t="shared" si="4"/>
        <v>0</v>
      </c>
      <c r="S33" s="124">
        <f t="shared" si="4"/>
        <v>0</v>
      </c>
      <c r="T33" s="124">
        <f t="shared" si="4"/>
        <v>0</v>
      </c>
      <c r="U33" s="124"/>
      <c r="V33" s="124">
        <f t="shared" si="5"/>
        <v>0</v>
      </c>
      <c r="W33" s="124">
        <f t="shared" si="5"/>
        <v>0</v>
      </c>
      <c r="X33" s="124">
        <f t="shared" si="5"/>
        <v>0</v>
      </c>
      <c r="Y33" s="124">
        <f t="shared" si="5"/>
        <v>0</v>
      </c>
      <c r="Z33" s="124">
        <f t="shared" si="5"/>
        <v>0</v>
      </c>
      <c r="AA33" s="124">
        <f t="shared" si="5"/>
        <v>0</v>
      </c>
      <c r="AB33" s="124">
        <f t="shared" si="5"/>
        <v>0</v>
      </c>
      <c r="AC33" s="124">
        <f t="shared" si="5"/>
        <v>0</v>
      </c>
      <c r="AD33" s="124"/>
      <c r="AE33" s="124">
        <f t="shared" si="6"/>
        <v>0</v>
      </c>
      <c r="AF33" s="124"/>
      <c r="AG33" s="124"/>
      <c r="AH33" s="19"/>
      <c r="AI33" s="19"/>
      <c r="AJ33" s="19"/>
      <c r="AK33" s="19"/>
      <c r="AL33" s="19"/>
    </row>
    <row r="34" spans="1:38" ht="12.75">
      <c r="A34" s="23">
        <f>'fiche  poste compétences page 3'!A35</f>
        <v>0</v>
      </c>
      <c r="B34" s="23">
        <f t="shared" si="2"/>
      </c>
      <c r="C34" s="329">
        <f>'fiche  poste compétences page 3'!B35</f>
        <v>0</v>
      </c>
      <c r="D34" s="330"/>
      <c r="E34" s="333">
        <f>'fiche  poste compétences page 3'!D35</f>
        <v>0</v>
      </c>
      <c r="F34" s="334"/>
      <c r="G34" s="333">
        <f>'fiche  poste compétences page 3'!F35</f>
        <v>0</v>
      </c>
      <c r="H34" s="334"/>
      <c r="I34" s="333">
        <f>'fiche  poste compétences page 3'!H35</f>
        <v>0</v>
      </c>
      <c r="J34" s="334"/>
      <c r="L34" s="124">
        <f t="shared" si="3"/>
      </c>
      <c r="M34" s="124">
        <f t="shared" si="4"/>
        <v>0</v>
      </c>
      <c r="N34" s="124">
        <f t="shared" si="4"/>
        <v>0</v>
      </c>
      <c r="O34" s="124">
        <f t="shared" si="4"/>
        <v>0</v>
      </c>
      <c r="P34" s="124">
        <f t="shared" si="4"/>
        <v>0</v>
      </c>
      <c r="Q34" s="124">
        <f t="shared" si="4"/>
        <v>0</v>
      </c>
      <c r="R34" s="124">
        <f t="shared" si="4"/>
        <v>0</v>
      </c>
      <c r="S34" s="124">
        <f t="shared" si="4"/>
        <v>0</v>
      </c>
      <c r="T34" s="124">
        <f t="shared" si="4"/>
        <v>0</v>
      </c>
      <c r="U34" s="124"/>
      <c r="V34" s="124">
        <f t="shared" si="5"/>
        <v>0</v>
      </c>
      <c r="W34" s="124">
        <f t="shared" si="5"/>
        <v>0</v>
      </c>
      <c r="X34" s="124">
        <f t="shared" si="5"/>
        <v>0</v>
      </c>
      <c r="Y34" s="124">
        <f t="shared" si="5"/>
        <v>0</v>
      </c>
      <c r="Z34" s="124">
        <f t="shared" si="5"/>
        <v>0</v>
      </c>
      <c r="AA34" s="124">
        <f t="shared" si="5"/>
        <v>0</v>
      </c>
      <c r="AB34" s="124">
        <f t="shared" si="5"/>
        <v>0</v>
      </c>
      <c r="AC34" s="124">
        <f t="shared" si="5"/>
        <v>0</v>
      </c>
      <c r="AD34" s="124"/>
      <c r="AE34" s="124">
        <f t="shared" si="6"/>
        <v>0</v>
      </c>
      <c r="AF34" s="124"/>
      <c r="AG34" s="124"/>
      <c r="AH34" s="19"/>
      <c r="AI34" s="19"/>
      <c r="AJ34" s="19"/>
      <c r="AK34" s="19"/>
      <c r="AL34" s="19"/>
    </row>
    <row r="35" spans="1:38" ht="12.75">
      <c r="A35" s="23">
        <f>'fiche  poste compétences page 3'!A36</f>
        <v>0</v>
      </c>
      <c r="B35" s="23">
        <f t="shared" si="2"/>
      </c>
      <c r="C35" s="329">
        <f>'fiche  poste compétences page 3'!B36</f>
        <v>0</v>
      </c>
      <c r="D35" s="330"/>
      <c r="E35" s="333">
        <f>'fiche  poste compétences page 3'!D36</f>
        <v>0</v>
      </c>
      <c r="F35" s="334"/>
      <c r="G35" s="333">
        <f>'fiche  poste compétences page 3'!F36</f>
        <v>0</v>
      </c>
      <c r="H35" s="334"/>
      <c r="I35" s="333">
        <f>'fiche  poste compétences page 3'!H36</f>
        <v>0</v>
      </c>
      <c r="J35" s="334"/>
      <c r="L35" s="124">
        <f t="shared" si="3"/>
      </c>
      <c r="M35" s="124">
        <f t="shared" si="4"/>
        <v>0</v>
      </c>
      <c r="N35" s="124">
        <f t="shared" si="4"/>
        <v>0</v>
      </c>
      <c r="O35" s="124">
        <f t="shared" si="4"/>
        <v>0</v>
      </c>
      <c r="P35" s="124">
        <f t="shared" si="4"/>
        <v>0</v>
      </c>
      <c r="Q35" s="124">
        <f t="shared" si="4"/>
        <v>0</v>
      </c>
      <c r="R35" s="124">
        <f t="shared" si="4"/>
        <v>0</v>
      </c>
      <c r="S35" s="124">
        <f t="shared" si="4"/>
        <v>0</v>
      </c>
      <c r="T35" s="124">
        <f t="shared" si="4"/>
        <v>0</v>
      </c>
      <c r="U35" s="124"/>
      <c r="V35" s="124">
        <f t="shared" si="5"/>
        <v>0</v>
      </c>
      <c r="W35" s="124">
        <f t="shared" si="5"/>
        <v>0</v>
      </c>
      <c r="X35" s="124">
        <f t="shared" si="5"/>
        <v>0</v>
      </c>
      <c r="Y35" s="124">
        <f t="shared" si="5"/>
        <v>0</v>
      </c>
      <c r="Z35" s="124">
        <f t="shared" si="5"/>
        <v>0</v>
      </c>
      <c r="AA35" s="124">
        <f t="shared" si="5"/>
        <v>0</v>
      </c>
      <c r="AB35" s="124">
        <f t="shared" si="5"/>
        <v>0</v>
      </c>
      <c r="AC35" s="124">
        <f t="shared" si="5"/>
        <v>0</v>
      </c>
      <c r="AD35" s="124"/>
      <c r="AE35" s="124">
        <f t="shared" si="6"/>
        <v>0</v>
      </c>
      <c r="AF35" s="124"/>
      <c r="AG35" s="124"/>
      <c r="AH35" s="19"/>
      <c r="AI35" s="19"/>
      <c r="AJ35" s="19"/>
      <c r="AK35" s="19"/>
      <c r="AL35" s="19"/>
    </row>
    <row r="36" spans="1:38" ht="12.75">
      <c r="A36" s="23">
        <f>'fiche  poste compétences page 3'!A37</f>
        <v>0</v>
      </c>
      <c r="B36" s="23">
        <f t="shared" si="2"/>
      </c>
      <c r="C36" s="329">
        <f>'fiche  poste compétences page 3'!B37</f>
        <v>0</v>
      </c>
      <c r="D36" s="330"/>
      <c r="E36" s="333">
        <f>'fiche  poste compétences page 3'!D37</f>
        <v>0</v>
      </c>
      <c r="F36" s="334"/>
      <c r="G36" s="333">
        <f>'fiche  poste compétences page 3'!F37</f>
        <v>0</v>
      </c>
      <c r="H36" s="334"/>
      <c r="I36" s="333">
        <f>'fiche  poste compétences page 3'!H37</f>
        <v>0</v>
      </c>
      <c r="J36" s="334"/>
      <c r="L36" s="124">
        <f t="shared" si="3"/>
      </c>
      <c r="M36" s="124">
        <f t="shared" si="4"/>
        <v>0</v>
      </c>
      <c r="N36" s="124">
        <f t="shared" si="4"/>
        <v>0</v>
      </c>
      <c r="O36" s="124">
        <f t="shared" si="4"/>
        <v>0</v>
      </c>
      <c r="P36" s="124">
        <f t="shared" si="4"/>
        <v>0</v>
      </c>
      <c r="Q36" s="124">
        <f t="shared" si="4"/>
        <v>0</v>
      </c>
      <c r="R36" s="124">
        <f t="shared" si="4"/>
        <v>0</v>
      </c>
      <c r="S36" s="124">
        <f t="shared" si="4"/>
        <v>0</v>
      </c>
      <c r="T36" s="124">
        <f t="shared" si="4"/>
        <v>0</v>
      </c>
      <c r="U36" s="124"/>
      <c r="V36" s="124">
        <f t="shared" si="5"/>
        <v>0</v>
      </c>
      <c r="W36" s="124">
        <f t="shared" si="5"/>
        <v>0</v>
      </c>
      <c r="X36" s="124">
        <f t="shared" si="5"/>
        <v>0</v>
      </c>
      <c r="Y36" s="124">
        <f t="shared" si="5"/>
        <v>0</v>
      </c>
      <c r="Z36" s="124">
        <f t="shared" si="5"/>
        <v>0</v>
      </c>
      <c r="AA36" s="124">
        <f t="shared" si="5"/>
        <v>0</v>
      </c>
      <c r="AB36" s="124">
        <f t="shared" si="5"/>
        <v>0</v>
      </c>
      <c r="AC36" s="124">
        <f t="shared" si="5"/>
        <v>0</v>
      </c>
      <c r="AD36" s="124"/>
      <c r="AE36" s="124">
        <f t="shared" si="6"/>
        <v>0</v>
      </c>
      <c r="AF36" s="124"/>
      <c r="AG36" s="124"/>
      <c r="AH36" s="19"/>
      <c r="AI36" s="19"/>
      <c r="AJ36" s="19"/>
      <c r="AK36" s="19"/>
      <c r="AL36" s="19"/>
    </row>
    <row r="37" spans="1:38" ht="12.75">
      <c r="A37" s="23">
        <f>'fiche  poste compétences page 3'!A38</f>
        <v>0</v>
      </c>
      <c r="B37" s="23">
        <f t="shared" si="2"/>
      </c>
      <c r="C37" s="329">
        <f>'fiche  poste compétences page 3'!B38</f>
        <v>0</v>
      </c>
      <c r="D37" s="330"/>
      <c r="E37" s="333">
        <f>'fiche  poste compétences page 3'!D38</f>
        <v>0</v>
      </c>
      <c r="F37" s="334"/>
      <c r="G37" s="333">
        <f>'fiche  poste compétences page 3'!F38</f>
        <v>0</v>
      </c>
      <c r="H37" s="334"/>
      <c r="I37" s="333">
        <f>'fiche  poste compétences page 3'!H38</f>
        <v>0</v>
      </c>
      <c r="J37" s="334"/>
      <c r="L37" s="124">
        <f t="shared" si="3"/>
      </c>
      <c r="M37" s="124">
        <f t="shared" si="4"/>
        <v>0</v>
      </c>
      <c r="N37" s="124">
        <f t="shared" si="4"/>
        <v>0</v>
      </c>
      <c r="O37" s="124">
        <f t="shared" si="4"/>
        <v>0</v>
      </c>
      <c r="P37" s="124">
        <f t="shared" si="4"/>
        <v>0</v>
      </c>
      <c r="Q37" s="124">
        <f t="shared" si="4"/>
        <v>0</v>
      </c>
      <c r="R37" s="124">
        <f t="shared" si="4"/>
        <v>0</v>
      </c>
      <c r="S37" s="124">
        <f t="shared" si="4"/>
        <v>0</v>
      </c>
      <c r="T37" s="124">
        <f t="shared" si="4"/>
        <v>0</v>
      </c>
      <c r="U37" s="124"/>
      <c r="V37" s="124">
        <f t="shared" si="5"/>
        <v>0</v>
      </c>
      <c r="W37" s="124">
        <f t="shared" si="5"/>
        <v>0</v>
      </c>
      <c r="X37" s="124">
        <f t="shared" si="5"/>
        <v>0</v>
      </c>
      <c r="Y37" s="124">
        <f t="shared" si="5"/>
        <v>0</v>
      </c>
      <c r="Z37" s="124">
        <f t="shared" si="5"/>
        <v>0</v>
      </c>
      <c r="AA37" s="124">
        <f t="shared" si="5"/>
        <v>0</v>
      </c>
      <c r="AB37" s="124">
        <f t="shared" si="5"/>
        <v>0</v>
      </c>
      <c r="AC37" s="124">
        <f t="shared" si="5"/>
        <v>0</v>
      </c>
      <c r="AD37" s="124"/>
      <c r="AE37" s="124">
        <f t="shared" si="6"/>
        <v>0</v>
      </c>
      <c r="AF37" s="124"/>
      <c r="AG37" s="124"/>
      <c r="AH37" s="19"/>
      <c r="AI37" s="19"/>
      <c r="AJ37" s="19"/>
      <c r="AK37" s="19"/>
      <c r="AL37" s="19"/>
    </row>
    <row r="38" spans="1:38" ht="12.75">
      <c r="A38" s="23">
        <f>'fiche  poste compétences page 3'!A39</f>
        <v>0</v>
      </c>
      <c r="B38" s="23">
        <f t="shared" si="2"/>
      </c>
      <c r="C38" s="329">
        <f>'fiche  poste compétences page 3'!B39</f>
        <v>0</v>
      </c>
      <c r="D38" s="330"/>
      <c r="E38" s="333">
        <f>'fiche  poste compétences page 3'!D39</f>
        <v>0</v>
      </c>
      <c r="F38" s="334"/>
      <c r="G38" s="333">
        <f>'fiche  poste compétences page 3'!F39</f>
        <v>0</v>
      </c>
      <c r="H38" s="334"/>
      <c r="I38" s="333">
        <f>'fiche  poste compétences page 3'!H39</f>
        <v>0</v>
      </c>
      <c r="J38" s="334"/>
      <c r="L38" s="124">
        <f t="shared" si="3"/>
      </c>
      <c r="M38" s="124">
        <f t="shared" si="4"/>
        <v>0</v>
      </c>
      <c r="N38" s="124">
        <f t="shared" si="4"/>
        <v>0</v>
      </c>
      <c r="O38" s="124">
        <f t="shared" si="4"/>
        <v>0</v>
      </c>
      <c r="P38" s="124">
        <f t="shared" si="4"/>
        <v>0</v>
      </c>
      <c r="Q38" s="124">
        <f t="shared" si="4"/>
        <v>0</v>
      </c>
      <c r="R38" s="124">
        <f t="shared" si="4"/>
        <v>0</v>
      </c>
      <c r="S38" s="124">
        <f t="shared" si="4"/>
        <v>0</v>
      </c>
      <c r="T38" s="124">
        <f t="shared" si="4"/>
        <v>0</v>
      </c>
      <c r="U38" s="124"/>
      <c r="V38" s="124">
        <f t="shared" si="5"/>
        <v>0</v>
      </c>
      <c r="W38" s="124">
        <f t="shared" si="5"/>
        <v>0</v>
      </c>
      <c r="X38" s="124">
        <f t="shared" si="5"/>
        <v>0</v>
      </c>
      <c r="Y38" s="124">
        <f t="shared" si="5"/>
        <v>0</v>
      </c>
      <c r="Z38" s="124">
        <f t="shared" si="5"/>
        <v>0</v>
      </c>
      <c r="AA38" s="124">
        <f t="shared" si="5"/>
        <v>0</v>
      </c>
      <c r="AB38" s="124">
        <f t="shared" si="5"/>
        <v>0</v>
      </c>
      <c r="AC38" s="124">
        <f t="shared" si="5"/>
        <v>0</v>
      </c>
      <c r="AD38" s="124"/>
      <c r="AE38" s="124">
        <f t="shared" si="6"/>
        <v>0</v>
      </c>
      <c r="AF38" s="124"/>
      <c r="AG38" s="124"/>
      <c r="AH38" s="19"/>
      <c r="AI38" s="19"/>
      <c r="AJ38" s="19"/>
      <c r="AK38" s="19"/>
      <c r="AL38" s="19"/>
    </row>
    <row r="39" spans="1:38" ht="12.75">
      <c r="A39" s="23">
        <f>'fiche  poste compétences page 3'!A40</f>
        <v>0</v>
      </c>
      <c r="B39" s="23">
        <f t="shared" si="2"/>
      </c>
      <c r="C39" s="329">
        <f>'fiche  poste compétences page 3'!B40</f>
        <v>0</v>
      </c>
      <c r="D39" s="330"/>
      <c r="E39" s="333">
        <f>'fiche  poste compétences page 3'!D40</f>
        <v>0</v>
      </c>
      <c r="F39" s="334"/>
      <c r="G39" s="333">
        <f>'fiche  poste compétences page 3'!F40</f>
        <v>0</v>
      </c>
      <c r="H39" s="334"/>
      <c r="I39" s="333">
        <f>'fiche  poste compétences page 3'!H40</f>
        <v>0</v>
      </c>
      <c r="J39" s="334"/>
      <c r="L39" s="124">
        <f t="shared" si="3"/>
      </c>
      <c r="M39" s="124">
        <f t="shared" si="4"/>
        <v>0</v>
      </c>
      <c r="N39" s="124">
        <f t="shared" si="4"/>
        <v>0</v>
      </c>
      <c r="O39" s="124">
        <f t="shared" si="4"/>
        <v>0</v>
      </c>
      <c r="P39" s="124">
        <f t="shared" si="4"/>
        <v>0</v>
      </c>
      <c r="Q39" s="124">
        <f t="shared" si="4"/>
        <v>0</v>
      </c>
      <c r="R39" s="124">
        <f t="shared" si="4"/>
        <v>0</v>
      </c>
      <c r="S39" s="124">
        <f t="shared" si="4"/>
        <v>0</v>
      </c>
      <c r="T39" s="124">
        <f t="shared" si="4"/>
        <v>0</v>
      </c>
      <c r="U39" s="124"/>
      <c r="V39" s="124">
        <f t="shared" si="5"/>
        <v>0</v>
      </c>
      <c r="W39" s="124">
        <f t="shared" si="5"/>
        <v>0</v>
      </c>
      <c r="X39" s="124">
        <f t="shared" si="5"/>
        <v>0</v>
      </c>
      <c r="Y39" s="124">
        <f t="shared" si="5"/>
        <v>0</v>
      </c>
      <c r="Z39" s="124">
        <f t="shared" si="5"/>
        <v>0</v>
      </c>
      <c r="AA39" s="124">
        <f t="shared" si="5"/>
        <v>0</v>
      </c>
      <c r="AB39" s="124">
        <f t="shared" si="5"/>
        <v>0</v>
      </c>
      <c r="AC39" s="124">
        <f t="shared" si="5"/>
        <v>0</v>
      </c>
      <c r="AD39" s="124"/>
      <c r="AE39" s="124">
        <f t="shared" si="6"/>
        <v>0</v>
      </c>
      <c r="AF39" s="124"/>
      <c r="AG39" s="124"/>
      <c r="AH39" s="19"/>
      <c r="AI39" s="19"/>
      <c r="AJ39" s="19"/>
      <c r="AK39" s="19"/>
      <c r="AL39" s="19"/>
    </row>
    <row r="40" spans="1:38" ht="12.75">
      <c r="A40" s="23">
        <f>'fiche  poste compétences page 3'!A41</f>
        <v>0</v>
      </c>
      <c r="B40" s="23">
        <f t="shared" si="2"/>
      </c>
      <c r="C40" s="329">
        <f>'fiche  poste compétences page 3'!B41</f>
        <v>0</v>
      </c>
      <c r="D40" s="330"/>
      <c r="E40" s="333">
        <f>'fiche  poste compétences page 3'!D41</f>
        <v>0</v>
      </c>
      <c r="F40" s="334"/>
      <c r="G40" s="333">
        <f>'fiche  poste compétences page 3'!F41</f>
        <v>0</v>
      </c>
      <c r="H40" s="334"/>
      <c r="I40" s="333">
        <f>'fiche  poste compétences page 3'!H41</f>
        <v>0</v>
      </c>
      <c r="J40" s="334"/>
      <c r="L40" s="124">
        <f t="shared" si="3"/>
      </c>
      <c r="M40" s="124">
        <f t="shared" si="4"/>
        <v>0</v>
      </c>
      <c r="N40" s="124">
        <f t="shared" si="4"/>
        <v>0</v>
      </c>
      <c r="O40" s="124">
        <f t="shared" si="4"/>
        <v>0</v>
      </c>
      <c r="P40" s="124">
        <f t="shared" si="4"/>
        <v>0</v>
      </c>
      <c r="Q40" s="124">
        <f t="shared" si="4"/>
        <v>0</v>
      </c>
      <c r="R40" s="124">
        <f t="shared" si="4"/>
        <v>0</v>
      </c>
      <c r="S40" s="124">
        <f t="shared" si="4"/>
        <v>0</v>
      </c>
      <c r="T40" s="124">
        <f t="shared" si="4"/>
        <v>0</v>
      </c>
      <c r="U40" s="124"/>
      <c r="V40" s="124">
        <f t="shared" si="5"/>
        <v>0</v>
      </c>
      <c r="W40" s="124">
        <f t="shared" si="5"/>
        <v>0</v>
      </c>
      <c r="X40" s="124">
        <f t="shared" si="5"/>
        <v>0</v>
      </c>
      <c r="Y40" s="124">
        <f t="shared" si="5"/>
        <v>0</v>
      </c>
      <c r="Z40" s="124">
        <f t="shared" si="5"/>
        <v>0</v>
      </c>
      <c r="AA40" s="124">
        <f t="shared" si="5"/>
        <v>0</v>
      </c>
      <c r="AB40" s="124">
        <f t="shared" si="5"/>
        <v>0</v>
      </c>
      <c r="AC40" s="124">
        <f t="shared" si="5"/>
        <v>0</v>
      </c>
      <c r="AD40" s="124"/>
      <c r="AE40" s="124">
        <f t="shared" si="6"/>
        <v>0</v>
      </c>
      <c r="AF40" s="124"/>
      <c r="AG40" s="124"/>
      <c r="AH40" s="19"/>
      <c r="AI40" s="19"/>
      <c r="AJ40" s="19"/>
      <c r="AK40" s="19"/>
      <c r="AL40" s="19"/>
    </row>
    <row r="41" spans="1:38" ht="12.75">
      <c r="A41" s="23">
        <f>'fiche  poste compétences page 3'!A42</f>
        <v>0</v>
      </c>
      <c r="B41" s="23">
        <f t="shared" si="2"/>
      </c>
      <c r="C41" s="329">
        <f>'fiche  poste compétences page 3'!B42</f>
        <v>0</v>
      </c>
      <c r="D41" s="330"/>
      <c r="E41" s="333">
        <f>'fiche  poste compétences page 3'!D42</f>
        <v>0</v>
      </c>
      <c r="F41" s="334"/>
      <c r="G41" s="333">
        <f>'fiche  poste compétences page 3'!F42</f>
        <v>0</v>
      </c>
      <c r="H41" s="334"/>
      <c r="I41" s="333">
        <f>'fiche  poste compétences page 3'!H42</f>
        <v>0</v>
      </c>
      <c r="J41" s="334"/>
      <c r="L41" s="124">
        <f t="shared" si="3"/>
      </c>
      <c r="M41" s="124">
        <f t="shared" si="4"/>
        <v>0</v>
      </c>
      <c r="N41" s="124">
        <f t="shared" si="4"/>
        <v>0</v>
      </c>
      <c r="O41" s="124">
        <f t="shared" si="4"/>
        <v>0</v>
      </c>
      <c r="P41" s="124">
        <f t="shared" si="4"/>
        <v>0</v>
      </c>
      <c r="Q41" s="124">
        <f t="shared" si="4"/>
        <v>0</v>
      </c>
      <c r="R41" s="124">
        <f t="shared" si="4"/>
        <v>0</v>
      </c>
      <c r="S41" s="124">
        <f t="shared" si="4"/>
        <v>0</v>
      </c>
      <c r="T41" s="124">
        <f t="shared" si="4"/>
        <v>0</v>
      </c>
      <c r="U41" s="124"/>
      <c r="V41" s="124">
        <f t="shared" si="5"/>
        <v>0</v>
      </c>
      <c r="W41" s="124">
        <f t="shared" si="5"/>
        <v>0</v>
      </c>
      <c r="X41" s="124">
        <f t="shared" si="5"/>
        <v>0</v>
      </c>
      <c r="Y41" s="124">
        <f t="shared" si="5"/>
        <v>0</v>
      </c>
      <c r="Z41" s="124">
        <f t="shared" si="5"/>
        <v>0</v>
      </c>
      <c r="AA41" s="124">
        <f t="shared" si="5"/>
        <v>0</v>
      </c>
      <c r="AB41" s="124">
        <f t="shared" si="5"/>
        <v>0</v>
      </c>
      <c r="AC41" s="124">
        <f t="shared" si="5"/>
        <v>0</v>
      </c>
      <c r="AD41" s="124"/>
      <c r="AE41" s="124">
        <f t="shared" si="6"/>
        <v>0</v>
      </c>
      <c r="AF41" s="124"/>
      <c r="AG41" s="124"/>
      <c r="AH41" s="19"/>
      <c r="AI41" s="19"/>
      <c r="AJ41" s="19"/>
      <c r="AK41" s="19"/>
      <c r="AL41" s="19"/>
    </row>
    <row r="42" spans="1:38" ht="12.75">
      <c r="A42" s="23">
        <f>'fiche  poste compétences page 3'!A43</f>
        <v>0</v>
      </c>
      <c r="B42" s="23">
        <f t="shared" si="2"/>
      </c>
      <c r="C42" s="329">
        <f>'fiche  poste compétences page 3'!B43</f>
        <v>0</v>
      </c>
      <c r="D42" s="330"/>
      <c r="E42" s="333">
        <f>'fiche  poste compétences page 3'!D43</f>
        <v>0</v>
      </c>
      <c r="F42" s="334"/>
      <c r="G42" s="333">
        <f>'fiche  poste compétences page 3'!F43</f>
        <v>0</v>
      </c>
      <c r="H42" s="334"/>
      <c r="I42" s="333">
        <f>'fiche  poste compétences page 3'!H43</f>
        <v>0</v>
      </c>
      <c r="J42" s="334"/>
      <c r="L42" s="124">
        <f t="shared" si="3"/>
      </c>
      <c r="M42" s="124">
        <f t="shared" si="4"/>
        <v>0</v>
      </c>
      <c r="N42" s="124">
        <f t="shared" si="4"/>
        <v>0</v>
      </c>
      <c r="O42" s="124">
        <f t="shared" si="4"/>
        <v>0</v>
      </c>
      <c r="P42" s="124">
        <f t="shared" si="4"/>
        <v>0</v>
      </c>
      <c r="Q42" s="124">
        <f t="shared" si="4"/>
        <v>0</v>
      </c>
      <c r="R42" s="124">
        <f t="shared" si="4"/>
        <v>0</v>
      </c>
      <c r="S42" s="124">
        <f t="shared" si="4"/>
        <v>0</v>
      </c>
      <c r="T42" s="124">
        <f t="shared" si="4"/>
        <v>0</v>
      </c>
      <c r="U42" s="124"/>
      <c r="V42" s="124">
        <f t="shared" si="5"/>
        <v>0</v>
      </c>
      <c r="W42" s="124">
        <f t="shared" si="5"/>
        <v>0</v>
      </c>
      <c r="X42" s="124">
        <f t="shared" si="5"/>
        <v>0</v>
      </c>
      <c r="Y42" s="124">
        <f t="shared" si="5"/>
        <v>0</v>
      </c>
      <c r="Z42" s="124">
        <f t="shared" si="5"/>
        <v>0</v>
      </c>
      <c r="AA42" s="124">
        <f t="shared" si="5"/>
        <v>0</v>
      </c>
      <c r="AB42" s="124">
        <f t="shared" si="5"/>
        <v>0</v>
      </c>
      <c r="AC42" s="124">
        <f t="shared" si="5"/>
        <v>0</v>
      </c>
      <c r="AD42" s="124"/>
      <c r="AE42" s="124">
        <f t="shared" si="6"/>
        <v>0</v>
      </c>
      <c r="AF42" s="124"/>
      <c r="AG42" s="124"/>
      <c r="AH42" s="19"/>
      <c r="AI42" s="19"/>
      <c r="AJ42" s="19"/>
      <c r="AK42" s="19"/>
      <c r="AL42" s="19"/>
    </row>
    <row r="43" spans="1:38" ht="12.75">
      <c r="A43" s="23">
        <f>'fiche  poste compétences page 3'!A44</f>
        <v>0</v>
      </c>
      <c r="B43" s="23">
        <f t="shared" si="2"/>
      </c>
      <c r="C43" s="329">
        <f>'fiche  poste compétences page 3'!B44</f>
        <v>0</v>
      </c>
      <c r="D43" s="330"/>
      <c r="E43" s="333">
        <f>'fiche  poste compétences page 3'!D44</f>
        <v>0</v>
      </c>
      <c r="F43" s="334"/>
      <c r="G43" s="333">
        <f>'fiche  poste compétences page 3'!F44</f>
        <v>0</v>
      </c>
      <c r="H43" s="334"/>
      <c r="I43" s="333">
        <f>'fiche  poste compétences page 3'!H44</f>
        <v>0</v>
      </c>
      <c r="J43" s="334"/>
      <c r="L43" s="124">
        <f t="shared" si="3"/>
      </c>
      <c r="M43" s="124">
        <f t="shared" si="4"/>
        <v>0</v>
      </c>
      <c r="N43" s="124">
        <f t="shared" si="4"/>
        <v>0</v>
      </c>
      <c r="O43" s="124">
        <f t="shared" si="4"/>
        <v>0</v>
      </c>
      <c r="P43" s="124">
        <f t="shared" si="4"/>
        <v>0</v>
      </c>
      <c r="Q43" s="124">
        <f t="shared" si="4"/>
        <v>0</v>
      </c>
      <c r="R43" s="124">
        <f t="shared" si="4"/>
        <v>0</v>
      </c>
      <c r="S43" s="124">
        <f t="shared" si="4"/>
        <v>0</v>
      </c>
      <c r="T43" s="124">
        <f t="shared" si="4"/>
        <v>0</v>
      </c>
      <c r="U43" s="124"/>
      <c r="V43" s="124">
        <f t="shared" si="5"/>
        <v>0</v>
      </c>
      <c r="W43" s="124">
        <f t="shared" si="5"/>
        <v>0</v>
      </c>
      <c r="X43" s="124">
        <f t="shared" si="5"/>
        <v>0</v>
      </c>
      <c r="Y43" s="124">
        <f t="shared" si="5"/>
        <v>0</v>
      </c>
      <c r="Z43" s="124">
        <f t="shared" si="5"/>
        <v>0</v>
      </c>
      <c r="AA43" s="124">
        <f t="shared" si="5"/>
        <v>0</v>
      </c>
      <c r="AB43" s="124">
        <f t="shared" si="5"/>
        <v>0</v>
      </c>
      <c r="AC43" s="124">
        <f t="shared" si="5"/>
        <v>0</v>
      </c>
      <c r="AD43" s="124"/>
      <c r="AE43" s="124">
        <f t="shared" si="6"/>
        <v>0</v>
      </c>
      <c r="AF43" s="124"/>
      <c r="AG43" s="124"/>
      <c r="AH43" s="19"/>
      <c r="AI43" s="19"/>
      <c r="AJ43" s="19"/>
      <c r="AK43" s="19"/>
      <c r="AL43" s="19"/>
    </row>
    <row r="44" spans="1:38" ht="12.75">
      <c r="A44" s="23">
        <f>'fiche  poste compétences page 3'!A45</f>
        <v>0</v>
      </c>
      <c r="B44" s="23">
        <f t="shared" si="2"/>
      </c>
      <c r="C44" s="329">
        <f>'fiche  poste compétences page 3'!B45</f>
        <v>0</v>
      </c>
      <c r="D44" s="330"/>
      <c r="E44" s="333">
        <f>'fiche  poste compétences page 3'!D45</f>
        <v>0</v>
      </c>
      <c r="F44" s="334"/>
      <c r="G44" s="333">
        <f>'fiche  poste compétences page 3'!F45</f>
        <v>0</v>
      </c>
      <c r="H44" s="334"/>
      <c r="I44" s="333">
        <f>'fiche  poste compétences page 3'!H45</f>
        <v>0</v>
      </c>
      <c r="J44" s="334"/>
      <c r="L44" s="124">
        <f t="shared" si="3"/>
      </c>
      <c r="M44" s="124">
        <f t="shared" si="4"/>
        <v>0</v>
      </c>
      <c r="N44" s="124">
        <f t="shared" si="4"/>
        <v>0</v>
      </c>
      <c r="O44" s="124">
        <f t="shared" si="4"/>
        <v>0</v>
      </c>
      <c r="P44" s="124">
        <f t="shared" si="4"/>
        <v>0</v>
      </c>
      <c r="Q44" s="124">
        <f t="shared" si="4"/>
        <v>0</v>
      </c>
      <c r="R44" s="124">
        <f t="shared" si="4"/>
        <v>0</v>
      </c>
      <c r="S44" s="124">
        <f t="shared" si="4"/>
        <v>0</v>
      </c>
      <c r="T44" s="124">
        <f t="shared" si="4"/>
        <v>0</v>
      </c>
      <c r="U44" s="124"/>
      <c r="V44" s="124">
        <f t="shared" si="5"/>
        <v>0</v>
      </c>
      <c r="W44" s="124">
        <f t="shared" si="5"/>
        <v>0</v>
      </c>
      <c r="X44" s="124">
        <f t="shared" si="5"/>
        <v>0</v>
      </c>
      <c r="Y44" s="124">
        <f t="shared" si="5"/>
        <v>0</v>
      </c>
      <c r="Z44" s="124">
        <f t="shared" si="5"/>
        <v>0</v>
      </c>
      <c r="AA44" s="124">
        <f t="shared" si="5"/>
        <v>0</v>
      </c>
      <c r="AB44" s="124">
        <f t="shared" si="5"/>
        <v>0</v>
      </c>
      <c r="AC44" s="124">
        <f t="shared" si="5"/>
        <v>0</v>
      </c>
      <c r="AD44" s="124"/>
      <c r="AE44" s="124">
        <f t="shared" si="6"/>
        <v>0</v>
      </c>
      <c r="AF44" s="124"/>
      <c r="AG44" s="124"/>
      <c r="AH44" s="19"/>
      <c r="AI44" s="19"/>
      <c r="AJ44" s="19"/>
      <c r="AK44" s="19"/>
      <c r="AL44" s="19"/>
    </row>
    <row r="45" spans="1:38" ht="12.75">
      <c r="A45" s="23">
        <f>'fiche  poste compétences page 3'!A46</f>
        <v>0</v>
      </c>
      <c r="B45" s="23">
        <f t="shared" si="2"/>
      </c>
      <c r="C45" s="329">
        <f>'fiche  poste compétences page 3'!B46</f>
        <v>0</v>
      </c>
      <c r="D45" s="330"/>
      <c r="E45" s="333">
        <f>'fiche  poste compétences page 3'!D46</f>
        <v>0</v>
      </c>
      <c r="F45" s="334"/>
      <c r="G45" s="333">
        <f>'fiche  poste compétences page 3'!F46</f>
        <v>0</v>
      </c>
      <c r="H45" s="334"/>
      <c r="I45" s="333">
        <f>'fiche  poste compétences page 3'!H46</f>
        <v>0</v>
      </c>
      <c r="J45" s="334"/>
      <c r="L45" s="124">
        <f t="shared" si="3"/>
      </c>
      <c r="M45" s="124">
        <f t="shared" si="4"/>
        <v>0</v>
      </c>
      <c r="N45" s="124">
        <f t="shared" si="4"/>
        <v>0</v>
      </c>
      <c r="O45" s="124">
        <f t="shared" si="4"/>
        <v>0</v>
      </c>
      <c r="P45" s="124">
        <f t="shared" si="4"/>
        <v>0</v>
      </c>
      <c r="Q45" s="124">
        <f t="shared" si="4"/>
        <v>0</v>
      </c>
      <c r="R45" s="124">
        <f t="shared" si="4"/>
        <v>0</v>
      </c>
      <c r="S45" s="124">
        <f t="shared" si="4"/>
        <v>0</v>
      </c>
      <c r="T45" s="124">
        <f t="shared" si="4"/>
        <v>0</v>
      </c>
      <c r="U45" s="124"/>
      <c r="V45" s="124">
        <f t="shared" si="5"/>
        <v>0</v>
      </c>
      <c r="W45" s="124">
        <f t="shared" si="5"/>
        <v>0</v>
      </c>
      <c r="X45" s="124">
        <f t="shared" si="5"/>
        <v>0</v>
      </c>
      <c r="Y45" s="124">
        <f t="shared" si="5"/>
        <v>0</v>
      </c>
      <c r="Z45" s="124">
        <f t="shared" si="5"/>
        <v>0</v>
      </c>
      <c r="AA45" s="124">
        <f t="shared" si="5"/>
        <v>0</v>
      </c>
      <c r="AB45" s="124">
        <f t="shared" si="5"/>
        <v>0</v>
      </c>
      <c r="AC45" s="124">
        <f t="shared" si="5"/>
        <v>0</v>
      </c>
      <c r="AD45" s="124"/>
      <c r="AE45" s="124">
        <f t="shared" si="6"/>
        <v>0</v>
      </c>
      <c r="AF45" s="124"/>
      <c r="AG45" s="124"/>
      <c r="AH45" s="19"/>
      <c r="AI45" s="19"/>
      <c r="AJ45" s="19"/>
      <c r="AK45" s="19"/>
      <c r="AL45" s="19"/>
    </row>
    <row r="46" spans="1:38" ht="12.75">
      <c r="A46" s="23">
        <f>'fiche  poste compétences page 3'!A47</f>
        <v>0</v>
      </c>
      <c r="B46" s="23">
        <f t="shared" si="2"/>
      </c>
      <c r="C46" s="329">
        <f>'fiche  poste compétences page 3'!B47</f>
        <v>0</v>
      </c>
      <c r="D46" s="330"/>
      <c r="E46" s="333">
        <f>'fiche  poste compétences page 3'!D47</f>
        <v>0</v>
      </c>
      <c r="F46" s="334"/>
      <c r="G46" s="333">
        <f>'fiche  poste compétences page 3'!F47</f>
        <v>0</v>
      </c>
      <c r="H46" s="334"/>
      <c r="I46" s="333">
        <f>'fiche  poste compétences page 3'!H47</f>
        <v>0</v>
      </c>
      <c r="J46" s="334"/>
      <c r="L46" s="124">
        <f t="shared" si="3"/>
      </c>
      <c r="M46" s="124">
        <f t="shared" si="4"/>
        <v>0</v>
      </c>
      <c r="N46" s="124">
        <f t="shared" si="4"/>
        <v>0</v>
      </c>
      <c r="O46" s="124">
        <f t="shared" si="4"/>
        <v>0</v>
      </c>
      <c r="P46" s="124">
        <f t="shared" si="4"/>
        <v>0</v>
      </c>
      <c r="Q46" s="124">
        <f t="shared" si="4"/>
        <v>0</v>
      </c>
      <c r="R46" s="124">
        <f t="shared" si="4"/>
        <v>0</v>
      </c>
      <c r="S46" s="124">
        <f t="shared" si="4"/>
        <v>0</v>
      </c>
      <c r="T46" s="124">
        <f t="shared" si="4"/>
        <v>0</v>
      </c>
      <c r="U46" s="124"/>
      <c r="V46" s="124">
        <f t="shared" si="5"/>
        <v>0</v>
      </c>
      <c r="W46" s="124">
        <f t="shared" si="5"/>
        <v>0</v>
      </c>
      <c r="X46" s="124">
        <f t="shared" si="5"/>
        <v>0</v>
      </c>
      <c r="Y46" s="124">
        <f t="shared" si="5"/>
        <v>0</v>
      </c>
      <c r="Z46" s="124">
        <f t="shared" si="5"/>
        <v>0</v>
      </c>
      <c r="AA46" s="124">
        <f t="shared" si="5"/>
        <v>0</v>
      </c>
      <c r="AB46" s="124">
        <f t="shared" si="5"/>
        <v>0</v>
      </c>
      <c r="AC46" s="124">
        <f t="shared" si="5"/>
        <v>0</v>
      </c>
      <c r="AD46" s="124"/>
      <c r="AE46" s="124">
        <f t="shared" si="6"/>
        <v>0</v>
      </c>
      <c r="AF46" s="124"/>
      <c r="AG46" s="124"/>
      <c r="AH46" s="19"/>
      <c r="AI46" s="19"/>
      <c r="AJ46" s="19"/>
      <c r="AK46" s="19"/>
      <c r="AL46" s="19"/>
    </row>
    <row r="47" spans="1:38" ht="12.75">
      <c r="A47" s="23">
        <f>'fiche  poste compétences page 3'!A48</f>
        <v>0</v>
      </c>
      <c r="B47" s="23">
        <f t="shared" si="2"/>
      </c>
      <c r="C47" s="329">
        <f>'fiche  poste compétences page 3'!B48</f>
        <v>0</v>
      </c>
      <c r="D47" s="330"/>
      <c r="E47" s="333">
        <f>'fiche  poste compétences page 3'!D48</f>
        <v>0</v>
      </c>
      <c r="F47" s="334"/>
      <c r="G47" s="333">
        <f>'fiche  poste compétences page 3'!F48</f>
        <v>0</v>
      </c>
      <c r="H47" s="334"/>
      <c r="I47" s="333">
        <f>'fiche  poste compétences page 3'!H48</f>
        <v>0</v>
      </c>
      <c r="J47" s="334"/>
      <c r="L47" s="124">
        <f t="shared" si="3"/>
      </c>
      <c r="M47" s="124">
        <f t="shared" si="4"/>
        <v>0</v>
      </c>
      <c r="N47" s="124">
        <f t="shared" si="4"/>
        <v>0</v>
      </c>
      <c r="O47" s="124">
        <f t="shared" si="4"/>
        <v>0</v>
      </c>
      <c r="P47" s="124">
        <f t="shared" si="4"/>
        <v>0</v>
      </c>
      <c r="Q47" s="124">
        <f t="shared" si="4"/>
        <v>0</v>
      </c>
      <c r="R47" s="124">
        <f t="shared" si="4"/>
        <v>0</v>
      </c>
      <c r="S47" s="124">
        <f t="shared" si="4"/>
        <v>0</v>
      </c>
      <c r="T47" s="124">
        <f t="shared" si="4"/>
        <v>0</v>
      </c>
      <c r="U47" s="124"/>
      <c r="V47" s="124">
        <f t="shared" si="5"/>
        <v>0</v>
      </c>
      <c r="W47" s="124">
        <f t="shared" si="5"/>
        <v>0</v>
      </c>
      <c r="X47" s="124">
        <f t="shared" si="5"/>
        <v>0</v>
      </c>
      <c r="Y47" s="124">
        <f t="shared" si="5"/>
        <v>0</v>
      </c>
      <c r="Z47" s="124">
        <f t="shared" si="5"/>
        <v>0</v>
      </c>
      <c r="AA47" s="124">
        <f t="shared" si="5"/>
        <v>0</v>
      </c>
      <c r="AB47" s="124">
        <f t="shared" si="5"/>
        <v>0</v>
      </c>
      <c r="AC47" s="124">
        <f t="shared" si="5"/>
        <v>0</v>
      </c>
      <c r="AD47" s="124"/>
      <c r="AE47" s="124">
        <f t="shared" si="6"/>
        <v>0</v>
      </c>
      <c r="AF47" s="124"/>
      <c r="AG47" s="124"/>
      <c r="AH47" s="19"/>
      <c r="AI47" s="19"/>
      <c r="AJ47" s="19"/>
      <c r="AK47" s="19"/>
      <c r="AL47" s="19"/>
    </row>
    <row r="48" spans="1:38" ht="12.75">
      <c r="A48" s="23">
        <f>'fiche  poste compétences page 3'!A49</f>
        <v>0</v>
      </c>
      <c r="B48" s="23">
        <f t="shared" si="2"/>
      </c>
      <c r="C48" s="329">
        <f>'fiche  poste compétences page 3'!B49</f>
        <v>0</v>
      </c>
      <c r="D48" s="330"/>
      <c r="E48" s="333">
        <f>'fiche  poste compétences page 3'!D49</f>
        <v>0</v>
      </c>
      <c r="F48" s="334"/>
      <c r="G48" s="333">
        <f>'fiche  poste compétences page 3'!F49</f>
        <v>0</v>
      </c>
      <c r="H48" s="334"/>
      <c r="I48" s="333">
        <f>'fiche  poste compétences page 3'!H49</f>
        <v>0</v>
      </c>
      <c r="J48" s="334"/>
      <c r="L48" s="124">
        <f t="shared" si="3"/>
      </c>
      <c r="M48" s="124">
        <f t="shared" si="4"/>
        <v>0</v>
      </c>
      <c r="N48" s="124">
        <f t="shared" si="4"/>
        <v>0</v>
      </c>
      <c r="O48" s="124">
        <f t="shared" si="4"/>
        <v>0</v>
      </c>
      <c r="P48" s="124">
        <f t="shared" si="4"/>
        <v>0</v>
      </c>
      <c r="Q48" s="124">
        <f t="shared" si="4"/>
        <v>0</v>
      </c>
      <c r="R48" s="124">
        <f t="shared" si="4"/>
        <v>0</v>
      </c>
      <c r="S48" s="124">
        <f t="shared" si="4"/>
        <v>0</v>
      </c>
      <c r="T48" s="124">
        <f t="shared" si="4"/>
        <v>0</v>
      </c>
      <c r="U48" s="124"/>
      <c r="V48" s="124">
        <f t="shared" si="5"/>
        <v>0</v>
      </c>
      <c r="W48" s="124">
        <f t="shared" si="5"/>
        <v>0</v>
      </c>
      <c r="X48" s="124">
        <f t="shared" si="5"/>
        <v>0</v>
      </c>
      <c r="Y48" s="124">
        <f t="shared" si="5"/>
        <v>0</v>
      </c>
      <c r="Z48" s="124">
        <f t="shared" si="5"/>
        <v>0</v>
      </c>
      <c r="AA48" s="124">
        <f t="shared" si="5"/>
        <v>0</v>
      </c>
      <c r="AB48" s="124">
        <f t="shared" si="5"/>
        <v>0</v>
      </c>
      <c r="AC48" s="124">
        <f t="shared" si="5"/>
        <v>0</v>
      </c>
      <c r="AD48" s="124"/>
      <c r="AE48" s="124">
        <f t="shared" si="6"/>
        <v>0</v>
      </c>
      <c r="AF48" s="124"/>
      <c r="AG48" s="124"/>
      <c r="AH48" s="19"/>
      <c r="AI48" s="19"/>
      <c r="AJ48" s="19"/>
      <c r="AK48" s="19"/>
      <c r="AL48" s="19"/>
    </row>
    <row r="49" spans="1:38" ht="13.5" thickBot="1">
      <c r="A49" s="23">
        <f>'fiche  poste compétences page 3'!A50</f>
        <v>0</v>
      </c>
      <c r="B49" s="23">
        <f t="shared" si="2"/>
      </c>
      <c r="C49" s="341">
        <f>'fiche  poste compétences page 3'!B50</f>
        <v>0</v>
      </c>
      <c r="D49" s="336"/>
      <c r="E49" s="335">
        <f>'fiche  poste compétences page 3'!D50</f>
        <v>0</v>
      </c>
      <c r="F49" s="336"/>
      <c r="G49" s="335">
        <f>'fiche  poste compétences page 3'!F50</f>
        <v>0</v>
      </c>
      <c r="H49" s="336"/>
      <c r="I49" s="335">
        <f>'fiche  poste compétences page 3'!H50</f>
        <v>0</v>
      </c>
      <c r="J49" s="336"/>
      <c r="L49" s="124">
        <f t="shared" si="3"/>
      </c>
      <c r="M49" s="124">
        <f t="shared" si="4"/>
        <v>0</v>
      </c>
      <c r="N49" s="124">
        <f t="shared" si="4"/>
        <v>0</v>
      </c>
      <c r="O49" s="124">
        <f t="shared" si="4"/>
        <v>0</v>
      </c>
      <c r="P49" s="124">
        <f t="shared" si="4"/>
        <v>0</v>
      </c>
      <c r="Q49" s="124">
        <f t="shared" si="4"/>
        <v>0</v>
      </c>
      <c r="R49" s="124">
        <f t="shared" si="4"/>
        <v>0</v>
      </c>
      <c r="S49" s="124">
        <f t="shared" si="4"/>
        <v>0</v>
      </c>
      <c r="T49" s="124">
        <f t="shared" si="4"/>
        <v>0</v>
      </c>
      <c r="U49" s="124"/>
      <c r="V49" s="124">
        <f t="shared" si="5"/>
        <v>0</v>
      </c>
      <c r="W49" s="124">
        <f t="shared" si="5"/>
        <v>0</v>
      </c>
      <c r="X49" s="124">
        <f t="shared" si="5"/>
        <v>0</v>
      </c>
      <c r="Y49" s="124">
        <f t="shared" si="5"/>
        <v>0</v>
      </c>
      <c r="Z49" s="124">
        <f t="shared" si="5"/>
        <v>0</v>
      </c>
      <c r="AA49" s="124">
        <f t="shared" si="5"/>
        <v>0</v>
      </c>
      <c r="AB49" s="124">
        <f t="shared" si="5"/>
        <v>0</v>
      </c>
      <c r="AC49" s="124">
        <f t="shared" si="5"/>
        <v>0</v>
      </c>
      <c r="AD49" s="124"/>
      <c r="AE49" s="124">
        <f t="shared" si="6"/>
        <v>0</v>
      </c>
      <c r="AF49" s="124"/>
      <c r="AG49" s="124"/>
      <c r="AH49" s="19"/>
      <c r="AI49" s="19"/>
      <c r="AJ49" s="19"/>
      <c r="AK49" s="19"/>
      <c r="AL49" s="19"/>
    </row>
    <row r="50" ht="12.75">
      <c r="D50" s="19"/>
    </row>
    <row r="61" ht="12.75"/>
  </sheetData>
  <sheetProtection selectLockedCells="1"/>
  <mergeCells count="7">
    <mergeCell ref="B2:J3"/>
    <mergeCell ref="C7:D7"/>
    <mergeCell ref="E7:F7"/>
    <mergeCell ref="G7:H7"/>
    <mergeCell ref="I7:J7"/>
    <mergeCell ref="C6:J6"/>
    <mergeCell ref="A6:B8"/>
  </mergeCells>
  <conditionalFormatting sqref="L9:L49 B9:B49">
    <cfRule type="containsText" priority="2" dxfId="0" operator="containsText" stopIfTrue="1" text=" ">
      <formula>NOT(ISERROR(SEARCH(" ",B9)))</formula>
    </cfRule>
  </conditionalFormatting>
  <dataValidations count="1">
    <dataValidation type="list" allowBlank="1" showInputMessage="1" showErrorMessage="1" sqref="H9:H49 D9:D49 F9:F49 J9:J49">
      <formula1>"c"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4"/>
  <headerFooter>
    <oddFooter>&amp;C&amp;9SUPPORT D'ENTRETIEN page 4&amp;11
&amp;R&amp;9&amp;K0070C0Centre de Gestion du Var
Les cyclades - 1766 chemin de la Planquette
BP 90130
83957 La Garde Cedex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26"/>
  <sheetViews>
    <sheetView showGridLines="0" showZeros="0" workbookViewId="0" topLeftCell="A80">
      <selection activeCell="C20" sqref="C20"/>
    </sheetView>
  </sheetViews>
  <sheetFormatPr defaultColWidth="11.421875" defaultRowHeight="15"/>
  <cols>
    <col min="1" max="1" width="4.57421875" style="12" customWidth="1"/>
    <col min="2" max="2" width="43.28125" style="12" customWidth="1"/>
    <col min="3" max="3" width="43.00390625" style="12" customWidth="1"/>
    <col min="4" max="4" width="3.421875" style="12" customWidth="1"/>
    <col min="5" max="5" width="9.8515625" style="13" customWidth="1"/>
    <col min="6" max="6" width="11.421875" style="13" customWidth="1"/>
    <col min="7" max="8" width="0" style="12" hidden="1" customWidth="1"/>
    <col min="9" max="16384" width="11.421875" style="12" customWidth="1"/>
  </cols>
  <sheetData>
    <row r="1" ht="12.75"/>
    <row r="2" ht="15.75">
      <c r="C2" s="25" t="s">
        <v>67</v>
      </c>
    </row>
    <row r="3" ht="15.75">
      <c r="C3" s="25"/>
    </row>
    <row r="4" ht="12.75">
      <c r="A4" s="18" t="s">
        <v>71</v>
      </c>
    </row>
    <row r="5" spans="2:8" ht="12.75">
      <c r="B5" s="195" t="s">
        <v>62</v>
      </c>
      <c r="C5" s="195" t="s">
        <v>65</v>
      </c>
      <c r="D5" s="68" t="s">
        <v>77</v>
      </c>
      <c r="E5" s="231" t="s">
        <v>84</v>
      </c>
      <c r="F5" s="211" t="s">
        <v>178</v>
      </c>
      <c r="H5" s="12" t="s">
        <v>179</v>
      </c>
    </row>
    <row r="6" spans="2:8" ht="12.75">
      <c r="B6" s="26">
        <f>IF('Support entretien p1;2;3'!T21&lt;=10,'Support entretien p1;2;3'!C21,"")</f>
        <v>0</v>
      </c>
      <c r="C6" s="24"/>
      <c r="D6" s="68">
        <f>'Support entretien p1;2;3'!H21</f>
        <v>0</v>
      </c>
      <c r="E6" s="234"/>
      <c r="F6" s="211"/>
      <c r="H6" s="12" t="s">
        <v>180</v>
      </c>
    </row>
    <row r="7" spans="2:8" ht="12.75">
      <c r="B7" s="26">
        <f>IF('Support entretien p1;2;3'!T22&lt;=10,'Support entretien p1;2;3'!C22,"")</f>
        <v>0</v>
      </c>
      <c r="C7" s="17"/>
      <c r="D7" s="68">
        <f>'Support entretien p1;2;3'!H22</f>
        <v>0</v>
      </c>
      <c r="E7" s="234"/>
      <c r="F7" s="211"/>
      <c r="H7" s="12" t="s">
        <v>181</v>
      </c>
    </row>
    <row r="8" spans="2:6" ht="12.75">
      <c r="B8" s="26">
        <f>IF('Support entretien p1;2;3'!T23&lt;=10,'Support entretien p1;2;3'!C23,"")</f>
        <v>0</v>
      </c>
      <c r="C8" s="17"/>
      <c r="D8" s="68">
        <f>'Support entretien p1;2;3'!H23</f>
        <v>0</v>
      </c>
      <c r="E8" s="234"/>
      <c r="F8" s="211"/>
    </row>
    <row r="9" spans="2:6" ht="12.75">
      <c r="B9" s="26">
        <f>IF('Support entretien p1;2;3'!T24&lt;=10,'Support entretien p1;2;3'!C24,"")</f>
        <v>0</v>
      </c>
      <c r="C9" s="17"/>
      <c r="D9" s="68">
        <f>'Support entretien p1;2;3'!H24</f>
        <v>0</v>
      </c>
      <c r="E9" s="234"/>
      <c r="F9" s="211"/>
    </row>
    <row r="10" spans="2:6" ht="12.75">
      <c r="B10" s="26">
        <f>IF('Support entretien p1;2;3'!T25&lt;=10,'Support entretien p1;2;3'!C25,"")</f>
        <v>0</v>
      </c>
      <c r="C10" s="17"/>
      <c r="D10" s="68">
        <f>'Support entretien p1;2;3'!H25</f>
        <v>0</v>
      </c>
      <c r="E10" s="234"/>
      <c r="F10" s="262"/>
    </row>
    <row r="11" spans="2:6" ht="12.75">
      <c r="B11" s="26">
        <f>IF('Support entretien p1;2;3'!T26&lt;=10,'Support entretien p1;2;3'!C26,"")</f>
        <v>0</v>
      </c>
      <c r="C11" s="17"/>
      <c r="D11" s="68">
        <f>'Support entretien p1;2;3'!H26</f>
        <v>0</v>
      </c>
      <c r="E11" s="234"/>
      <c r="F11" s="211"/>
    </row>
    <row r="12" spans="2:6" ht="12.75">
      <c r="B12" s="26">
        <f>IF('Support entretien p1;2;3'!T27&lt;=10,'Support entretien p1;2;3'!C27,"")</f>
        <v>0</v>
      </c>
      <c r="C12" s="17"/>
      <c r="D12" s="68">
        <f>'Support entretien p1;2;3'!H27</f>
        <v>0</v>
      </c>
      <c r="E12" s="234"/>
      <c r="F12" s="211"/>
    </row>
    <row r="13" spans="2:6" ht="12.75">
      <c r="B13" s="26">
        <f>IF('Support entretien p1;2;3'!T28&lt;=10,'Support entretien p1;2;3'!C28,"")</f>
        <v>0</v>
      </c>
      <c r="C13" s="17"/>
      <c r="D13" s="68">
        <f>'Support entretien p1;2;3'!H28</f>
        <v>0</v>
      </c>
      <c r="E13" s="234"/>
      <c r="F13" s="211"/>
    </row>
    <row r="14" spans="2:6" ht="12.75">
      <c r="B14" s="26">
        <f>IF('Support entretien p1;2;3'!T29&lt;=10,'Support entretien p1;2;3'!C29,"")</f>
        <v>0</v>
      </c>
      <c r="C14" s="17"/>
      <c r="D14" s="68">
        <f>'Support entretien p1;2;3'!H29</f>
        <v>0</v>
      </c>
      <c r="E14" s="234"/>
      <c r="F14" s="211"/>
    </row>
    <row r="15" spans="1:6" ht="12.75">
      <c r="A15" s="18" t="s">
        <v>63</v>
      </c>
      <c r="D15" s="50"/>
      <c r="F15" s="28"/>
    </row>
    <row r="16" spans="2:6" ht="12.75">
      <c r="B16" s="195" t="s">
        <v>64</v>
      </c>
      <c r="C16" s="196" t="s">
        <v>65</v>
      </c>
      <c r="D16" s="78" t="s">
        <v>77</v>
      </c>
      <c r="E16" s="231" t="s">
        <v>84</v>
      </c>
      <c r="F16" s="211" t="s">
        <v>178</v>
      </c>
    </row>
    <row r="17" spans="1:6" ht="12.75">
      <c r="A17" s="12">
        <v>1</v>
      </c>
      <c r="B17" s="27">
        <f>IF('Support entretien p1;2;3'!S45&lt;=10,'Support entretien p1;2;3'!C45,"")</f>
        <v>0</v>
      </c>
      <c r="C17" s="17"/>
      <c r="D17" s="79">
        <f>'Support entretien p1;2;3'!K45</f>
        <v>0</v>
      </c>
      <c r="E17" s="234"/>
      <c r="F17" s="211"/>
    </row>
    <row r="18" spans="1:6" ht="12.75">
      <c r="A18" s="12">
        <v>2</v>
      </c>
      <c r="B18" s="27">
        <f>IF('Support entretien p1;2;3'!S46&lt;=10,'Support entretien p1;2;3'!C46,"")</f>
        <v>0</v>
      </c>
      <c r="C18" s="17"/>
      <c r="D18" s="79">
        <f>'Support entretien p1;2;3'!K46</f>
        <v>0</v>
      </c>
      <c r="E18" s="234"/>
      <c r="F18" s="211"/>
    </row>
    <row r="19" spans="1:6" ht="12.75">
      <c r="A19" s="12">
        <v>3</v>
      </c>
      <c r="B19" s="27">
        <f>IF('Support entretien p1;2;3'!S47&lt;=10,'Support entretien p1;2;3'!C47,"")</f>
        <v>0</v>
      </c>
      <c r="C19" s="17"/>
      <c r="D19" s="79">
        <f>'Support entretien p1;2;3'!K47</f>
        <v>0</v>
      </c>
      <c r="E19" s="234"/>
      <c r="F19" s="211"/>
    </row>
    <row r="20" spans="1:6" ht="12.75">
      <c r="A20" s="12">
        <v>4</v>
      </c>
      <c r="B20" s="27">
        <f>IF('Support entretien p1;2;3'!S48&lt;=10,'Support entretien p1;2;3'!C48,"")</f>
        <v>0</v>
      </c>
      <c r="C20" s="17"/>
      <c r="D20" s="79">
        <f>'Support entretien p1;2;3'!K48</f>
        <v>0</v>
      </c>
      <c r="E20" s="234"/>
      <c r="F20" s="211"/>
    </row>
    <row r="21" spans="1:6" ht="12.75">
      <c r="A21" s="12">
        <v>5</v>
      </c>
      <c r="B21" s="27">
        <f>IF('Support entretien p1;2;3'!S49&lt;=10,'Support entretien p1;2;3'!C49,"")</f>
        <v>0</v>
      </c>
      <c r="C21" s="17"/>
      <c r="D21" s="79">
        <f>'Support entretien p1;2;3'!K49</f>
        <v>0</v>
      </c>
      <c r="E21" s="264"/>
      <c r="F21" s="211"/>
    </row>
    <row r="22" spans="1:6" ht="11.25" customHeight="1">
      <c r="A22" s="12">
        <v>6</v>
      </c>
      <c r="B22" s="27">
        <f>IF('Support entretien p1;2;3'!S50&lt;=10,'Support entretien p1;2;3'!C50,"")</f>
        <v>0</v>
      </c>
      <c r="C22" s="17"/>
      <c r="D22" s="79">
        <f>'Support entretien p1;2;3'!K50</f>
        <v>0</v>
      </c>
      <c r="E22" s="264"/>
      <c r="F22" s="211"/>
    </row>
    <row r="23" spans="1:6" ht="12.75">
      <c r="A23" s="12">
        <v>7</v>
      </c>
      <c r="B23" s="27">
        <f>IF('Support entretien p1;2;3'!S51&lt;=10,'Support entretien p1;2;3'!C51,"")</f>
        <v>0</v>
      </c>
      <c r="C23" s="17"/>
      <c r="D23" s="79">
        <f>'Support entretien p1;2;3'!K51</f>
        <v>0</v>
      </c>
      <c r="E23" s="264"/>
      <c r="F23" s="262"/>
    </row>
    <row r="24" spans="1:6" ht="12.75">
      <c r="A24" s="12">
        <v>8</v>
      </c>
      <c r="B24" s="27">
        <f>IF('Support entretien p1;2;3'!S52&lt;=10,'Support entretien p1;2;3'!C52,"")</f>
        <v>0</v>
      </c>
      <c r="C24" s="17"/>
      <c r="D24" s="79">
        <f>'Support entretien p1;2;3'!K52</f>
        <v>0</v>
      </c>
      <c r="E24" s="264"/>
      <c r="F24" s="262"/>
    </row>
    <row r="25" spans="1:6" ht="25.5">
      <c r="A25" s="12">
        <v>9</v>
      </c>
      <c r="B25" s="27">
        <f>IF('Support entretien p1;2;3'!S53&lt;=10,'Support entretien p1;2;3'!C53,"")</f>
        <v>0</v>
      </c>
      <c r="C25" s="17"/>
      <c r="D25" s="79">
        <f>'Support entretien p1;2;3'!K53</f>
        <v>0</v>
      </c>
      <c r="E25" s="234"/>
      <c r="F25" s="211"/>
    </row>
    <row r="26" spans="1:6" ht="25.5">
      <c r="A26" s="12">
        <v>10</v>
      </c>
      <c r="B26" s="27">
        <f>IF('Support entretien p1;2;3'!S54&lt;=10,'Support entretien p1;2;3'!C54,"")</f>
        <v>0</v>
      </c>
      <c r="C26" s="17"/>
      <c r="D26" s="79">
        <f>'Support entretien p1;2;3'!K54</f>
        <v>0</v>
      </c>
      <c r="E26" s="234"/>
      <c r="F26" s="211"/>
    </row>
    <row r="27" spans="1:6" ht="12.75">
      <c r="A27" s="12">
        <v>11</v>
      </c>
      <c r="B27" s="27">
        <f>IF('Support entretien p1;2;3'!S55&lt;=10,'Support entretien p1;2;3'!C55,"")</f>
        <v>0</v>
      </c>
      <c r="C27" s="17"/>
      <c r="D27" s="79">
        <f>'Support entretien p1;2;3'!K55</f>
        <v>0</v>
      </c>
      <c r="E27" s="234"/>
      <c r="F27" s="211"/>
    </row>
    <row r="28" spans="1:6" ht="12.75">
      <c r="A28" s="12">
        <v>12</v>
      </c>
      <c r="B28" s="27">
        <f>IF('Support entretien p1;2;3'!S56&lt;=10,'Support entretien p1;2;3'!C56,"")</f>
        <v>0</v>
      </c>
      <c r="C28" s="17"/>
      <c r="D28" s="79">
        <f>'Support entretien p1;2;3'!K56</f>
        <v>0</v>
      </c>
      <c r="E28" s="234"/>
      <c r="F28" s="211"/>
    </row>
    <row r="29" spans="1:6" ht="12.75">
      <c r="A29" s="12">
        <v>13</v>
      </c>
      <c r="B29" s="27">
        <f>IF('Support entretien p1;2;3'!S57&lt;=10,'Support entretien p1;2;3'!C57,"")</f>
        <v>0</v>
      </c>
      <c r="C29" s="17"/>
      <c r="D29" s="79">
        <f>'Support entretien p1;2;3'!K57</f>
        <v>0</v>
      </c>
      <c r="E29" s="234"/>
      <c r="F29" s="211"/>
    </row>
    <row r="30" spans="1:6" ht="12.75">
      <c r="A30" s="12">
        <v>14</v>
      </c>
      <c r="B30" s="27">
        <f>IF('Support entretien p1;2;3'!S58&lt;=10,'Support entretien p1;2;3'!C58,"")</f>
        <v>0</v>
      </c>
      <c r="C30" s="17"/>
      <c r="D30" s="79">
        <f>'Support entretien p1;2;3'!K58</f>
        <v>0</v>
      </c>
      <c r="E30" s="234"/>
      <c r="F30" s="211"/>
    </row>
    <row r="31" spans="1:6" ht="12.75">
      <c r="A31" s="12">
        <v>15</v>
      </c>
      <c r="B31" s="27">
        <f>IF('Support entretien p1;2;3'!S59&lt;=10,'Support entretien p1;2;3'!C59,"")</f>
        <v>0</v>
      </c>
      <c r="C31" s="17"/>
      <c r="D31" s="79">
        <f>'Support entretien p1;2;3'!K59</f>
        <v>0</v>
      </c>
      <c r="E31" s="234"/>
      <c r="F31" s="211"/>
    </row>
    <row r="32" spans="1:6" ht="12.75">
      <c r="A32" s="12">
        <v>16</v>
      </c>
      <c r="B32" s="27">
        <f>IF('Support entretien p1;2;3'!S60&lt;=10,'Support entretien p1;2;3'!C60,"")</f>
        <v>0</v>
      </c>
      <c r="C32" s="17"/>
      <c r="D32" s="79">
        <f>'Support entretien p1;2;3'!K60</f>
        <v>0</v>
      </c>
      <c r="E32" s="234"/>
      <c r="F32" s="211"/>
    </row>
    <row r="33" spans="1:6" ht="12.75">
      <c r="A33" s="12">
        <v>17</v>
      </c>
      <c r="B33" s="27">
        <f>IF('Support entretien p1;2;3'!S61&lt;=10,'Support entretien p1;2;3'!C61,"")</f>
        <v>0</v>
      </c>
      <c r="C33" s="17"/>
      <c r="D33" s="79">
        <f>'Support entretien p1;2;3'!K61</f>
        <v>0</v>
      </c>
      <c r="E33" s="234"/>
      <c r="F33" s="211"/>
    </row>
    <row r="34" spans="1:6" ht="12.75">
      <c r="A34" s="12">
        <v>18</v>
      </c>
      <c r="B34" s="27">
        <f>IF('Support entretien p1;2;3'!S62&lt;=10,'Support entretien p1;2;3'!C62,"")</f>
        <v>0</v>
      </c>
      <c r="C34" s="17"/>
      <c r="D34" s="79">
        <f>'Support entretien p1;2;3'!K62</f>
        <v>0</v>
      </c>
      <c r="E34" s="234"/>
      <c r="F34" s="211"/>
    </row>
    <row r="35" spans="1:6" ht="12.75">
      <c r="A35" s="12">
        <v>19</v>
      </c>
      <c r="B35" s="27">
        <f>IF('Support entretien p1;2;3'!S63&lt;=10,'Support entretien p1;2;3'!C63,"")</f>
        <v>0</v>
      </c>
      <c r="C35" s="17"/>
      <c r="D35" s="79">
        <f>'Support entretien p1;2;3'!K63</f>
        <v>0</v>
      </c>
      <c r="E35" s="234"/>
      <c r="F35" s="211"/>
    </row>
    <row r="36" spans="1:6" ht="12.75">
      <c r="A36" s="12">
        <v>20</v>
      </c>
      <c r="B36" s="27">
        <f>IF('Support entretien p1;2;3'!S64&lt;=10,'Support entretien p1;2;3'!C64,"")</f>
        <v>0</v>
      </c>
      <c r="C36" s="17"/>
      <c r="D36" s="79">
        <f>'Support entretien p1;2;3'!K64</f>
        <v>0</v>
      </c>
      <c r="E36" s="234"/>
      <c r="F36" s="211"/>
    </row>
    <row r="37" spans="2:6" ht="12.75">
      <c r="B37" s="77"/>
      <c r="C37" s="20"/>
      <c r="D37" s="50"/>
      <c r="E37" s="28"/>
      <c r="F37" s="28"/>
    </row>
    <row r="38" spans="2:6" ht="12.75">
      <c r="B38" s="77"/>
      <c r="C38" s="20"/>
      <c r="D38" s="50"/>
      <c r="E38" s="28"/>
      <c r="F38" s="28"/>
    </row>
    <row r="39" spans="2:6" ht="12.75">
      <c r="B39" s="77"/>
      <c r="C39" s="20"/>
      <c r="D39" s="50"/>
      <c r="E39" s="28"/>
      <c r="F39" s="28"/>
    </row>
    <row r="40" spans="3:6" ht="12.75">
      <c r="C40" s="56"/>
      <c r="D40" s="50"/>
      <c r="F40" s="28"/>
    </row>
    <row r="41" spans="4:6" ht="12.75">
      <c r="D41" s="50"/>
      <c r="F41" s="28"/>
    </row>
    <row r="42" spans="4:6" ht="12.75">
      <c r="D42" s="50"/>
      <c r="F42" s="28"/>
    </row>
    <row r="43" spans="4:6" ht="11.25" customHeight="1" hidden="1">
      <c r="D43" s="50">
        <f>'Support entretien p1;2;3'!H67</f>
        <v>0</v>
      </c>
      <c r="F43" s="28"/>
    </row>
    <row r="44" spans="2:6" ht="42" customHeight="1">
      <c r="B44" s="77"/>
      <c r="C44" s="86"/>
      <c r="D44" s="50"/>
      <c r="F44" s="28"/>
    </row>
    <row r="45" spans="2:6" ht="12.75">
      <c r="B45" s="77"/>
      <c r="C45" s="86"/>
      <c r="D45" s="50"/>
      <c r="F45" s="28"/>
    </row>
    <row r="46" spans="1:6" ht="12.75">
      <c r="A46" s="18" t="s">
        <v>213</v>
      </c>
      <c r="B46" s="77"/>
      <c r="C46" s="86"/>
      <c r="D46" s="50"/>
      <c r="F46" s="28"/>
    </row>
    <row r="47" spans="2:6" ht="12.75" customHeight="1">
      <c r="B47" s="27" t="str">
        <f>IF('Support entretien p1;2;3'!T79&lt;=9,'Support entretien p1;2;3'!C79,"")</f>
        <v>Discrétion professionnelle</v>
      </c>
      <c r="C47" s="17"/>
      <c r="D47" s="186">
        <f>'Support entretien p1;2;3'!J74</f>
        <v>0</v>
      </c>
      <c r="E47" s="242"/>
      <c r="F47" s="28"/>
    </row>
    <row r="48" spans="2:6" ht="12.75">
      <c r="B48" s="27" t="str">
        <f>IF('Support entretien p1;2;3'!T80&lt;=9,'Support entretien p1;2;3'!C80,"")</f>
        <v>Devoir de réserve</v>
      </c>
      <c r="C48" s="17"/>
      <c r="D48" s="186">
        <f>'Support entretien p1;2;3'!J75</f>
        <v>0</v>
      </c>
      <c r="E48" s="242"/>
      <c r="F48" s="28"/>
    </row>
    <row r="49" spans="2:6" ht="12.75">
      <c r="B49" s="27" t="str">
        <f>IF('Support entretien p1;2;3'!T81&lt;=9,'Support entretien p1;2;3'!C81,"")</f>
        <v>Respect de l'intérêt général </v>
      </c>
      <c r="C49" s="24"/>
      <c r="D49" s="186">
        <f>'Support entretien p1;2;3'!J76</f>
        <v>0</v>
      </c>
      <c r="E49" s="242"/>
      <c r="F49" s="28"/>
    </row>
    <row r="50" spans="2:6" ht="12.75">
      <c r="B50" s="27" t="str">
        <f>IF('Support entretien p1;2;3'!T82&lt;=9,'Support entretien p1;2;3'!C82,"")</f>
        <v>Egalité et neutralité de réponse</v>
      </c>
      <c r="C50" s="120"/>
      <c r="D50" s="186">
        <f>'Support entretien p1;2;3'!J77</f>
        <v>0</v>
      </c>
      <c r="E50" s="242"/>
      <c r="F50" s="28"/>
    </row>
    <row r="51" spans="2:6" ht="15" customHeight="1">
      <c r="B51" s="27" t="str">
        <f>IF('Support entretien p1;2;3'!T83&lt;=9,'Support entretien p1;2;3'!C83,"")</f>
        <v>Effort de formation et mise à jour des connaissances en lien avec son poste</v>
      </c>
      <c r="C51" s="24"/>
      <c r="D51" s="186">
        <f>'Support entretien p1;2;3'!H83</f>
        <v>0</v>
      </c>
      <c r="E51" s="242"/>
      <c r="F51" s="28"/>
    </row>
    <row r="52" spans="2:6" ht="15.75" customHeight="1">
      <c r="B52" s="27" t="str">
        <f>IF('Support entretien p1;2;3'!T85&lt;=9,'Support entretien p1;2;3'!C85,"")</f>
        <v>Exemplarité et respect de l'image de la collectivité</v>
      </c>
      <c r="C52" s="24"/>
      <c r="D52" s="186">
        <f>'Support entretien p1;2;3'!J80</f>
        <v>0</v>
      </c>
      <c r="E52" s="242"/>
      <c r="F52" s="28"/>
    </row>
    <row r="53" spans="2:6" ht="13.5" customHeight="1">
      <c r="B53" s="27" t="str">
        <f>IF('Support entretien p1;2;3'!T86&lt;=9,'Support entretien p1;2;3'!C86,"")</f>
        <v>Conscience professionnelle</v>
      </c>
      <c r="C53" s="24"/>
      <c r="D53" s="186">
        <f>'Support entretien p1;2;3'!J81</f>
        <v>0</v>
      </c>
      <c r="E53" s="242"/>
      <c r="F53" s="28"/>
    </row>
    <row r="54" spans="2:6" ht="12.75" customHeight="1">
      <c r="B54" s="27" t="str">
        <f>IF('Support entretien p1;2;3'!T87&lt;=9,'Support entretien p1;2;3'!C87,"")</f>
        <v>Respect des élus</v>
      </c>
      <c r="C54" s="24"/>
      <c r="D54" s="186">
        <f>'Support entretien p1;2;3'!J82</f>
        <v>0</v>
      </c>
      <c r="E54" s="242"/>
      <c r="F54" s="28"/>
    </row>
    <row r="55" spans="2:6" ht="12.75" customHeight="1">
      <c r="B55" s="27" t="str">
        <f>IF('Support entretien p1;2;3'!T88&lt;=9,'Support entretien p1;2;3'!C88,"")</f>
        <v>Respect de la hiérarchie</v>
      </c>
      <c r="C55" s="24"/>
      <c r="D55" s="186">
        <f>'Support entretien p1;2;3'!J83</f>
        <v>0</v>
      </c>
      <c r="E55" s="242"/>
      <c r="F55" s="28"/>
    </row>
    <row r="56" spans="2:6" ht="12.75" customHeight="1">
      <c r="B56" s="27" t="str">
        <f>IF('Support entretien p1;2;3'!T89&lt;=9,'Support entretien p1;2;3'!C89,"")</f>
        <v>Esprit d'équipe</v>
      </c>
      <c r="C56" s="24"/>
      <c r="D56" s="186">
        <f>'Support entretien p1;2;3'!H89</f>
        <v>0</v>
      </c>
      <c r="E56" s="242"/>
      <c r="F56" s="28"/>
    </row>
    <row r="57" spans="2:6" ht="12.75" customHeight="1">
      <c r="B57" s="27" t="str">
        <f>IF('Support entretien p1;2;3'!T90&lt;=9,'Support entretien p1;2;3'!C90,"")</f>
        <v>Relations avec les autres services</v>
      </c>
      <c r="C57" s="24"/>
      <c r="D57" s="186">
        <f>'Support entretien p1;2;3'!H90</f>
        <v>0</v>
      </c>
      <c r="E57" s="242"/>
      <c r="F57" s="28"/>
    </row>
    <row r="58" spans="2:6" ht="12.75" customHeight="1">
      <c r="B58" s="27" t="str">
        <f>IF('Support entretien p1;2;3'!T91&lt;=9,'Support entretien p1;2;3'!C91,"")</f>
        <v>Respect de l'environement professionnel et des outils</v>
      </c>
      <c r="C58" s="24"/>
      <c r="D58" s="186">
        <f>'Support entretien p1;2;3'!J86</f>
        <v>0</v>
      </c>
      <c r="E58" s="28"/>
      <c r="F58" s="28"/>
    </row>
    <row r="59" spans="2:6" ht="12.75" customHeight="1">
      <c r="B59" s="77"/>
      <c r="C59" s="86"/>
      <c r="D59" s="50"/>
      <c r="E59" s="28"/>
      <c r="F59" s="28"/>
    </row>
    <row r="60" spans="1:6" ht="12.75">
      <c r="A60" s="18" t="s">
        <v>68</v>
      </c>
      <c r="F60" s="28"/>
    </row>
    <row r="61" spans="2:6" s="28" customFormat="1" ht="12.75">
      <c r="B61" s="195" t="s">
        <v>69</v>
      </c>
      <c r="C61" s="416" t="s">
        <v>66</v>
      </c>
      <c r="D61" s="416"/>
      <c r="E61" s="231" t="s">
        <v>84</v>
      </c>
      <c r="F61" s="211" t="s">
        <v>178</v>
      </c>
    </row>
    <row r="62" spans="1:6" ht="12.75">
      <c r="A62" s="12">
        <v>1</v>
      </c>
      <c r="B62" s="88">
        <f>IF('support entretien compétence p4'!AE9&gt;=1,'support entretien compétence p4'!A9,"")</f>
      </c>
      <c r="C62" s="417"/>
      <c r="D62" s="417"/>
      <c r="E62" s="231"/>
      <c r="F62" s="211"/>
    </row>
    <row r="63" spans="1:6" ht="12.75">
      <c r="A63" s="12">
        <v>2</v>
      </c>
      <c r="B63" s="89">
        <f>IF('support entretien compétence p4'!AE10&gt;=1,'support entretien compétence p4'!A10,"")</f>
      </c>
      <c r="C63" s="417"/>
      <c r="D63" s="417"/>
      <c r="E63" s="231"/>
      <c r="F63" s="211"/>
    </row>
    <row r="64" spans="1:6" ht="12.75">
      <c r="A64" s="12">
        <v>3</v>
      </c>
      <c r="B64" s="89">
        <f>IF('support entretien compétence p4'!AE11&gt;=1,'support entretien compétence p4'!A11,"")</f>
      </c>
      <c r="C64" s="417"/>
      <c r="D64" s="417"/>
      <c r="E64" s="231"/>
      <c r="F64" s="211"/>
    </row>
    <row r="65" spans="1:6" ht="12.75">
      <c r="A65" s="12">
        <v>4</v>
      </c>
      <c r="B65" s="89">
        <f>IF('support entretien compétence p4'!AE12&gt;=1,'support entretien compétence p4'!A12,"")</f>
      </c>
      <c r="C65" s="417"/>
      <c r="D65" s="417"/>
      <c r="E65" s="262"/>
      <c r="F65" s="262"/>
    </row>
    <row r="66" spans="1:6" ht="12.75">
      <c r="A66" s="12">
        <v>5</v>
      </c>
      <c r="B66" s="89">
        <f>IF('support entretien compétence p4'!AE13&gt;=1,'support entretien compétence p4'!A13,"")</f>
      </c>
      <c r="C66" s="417"/>
      <c r="D66" s="417"/>
      <c r="E66" s="262"/>
      <c r="F66" s="262"/>
    </row>
    <row r="67" spans="1:6" ht="12.75">
      <c r="A67" s="12">
        <v>6</v>
      </c>
      <c r="B67" s="89">
        <f>IF('support entretien compétence p4'!AE14&gt;=1,'support entretien compétence p4'!A14,"")</f>
      </c>
      <c r="C67" s="417"/>
      <c r="D67" s="417"/>
      <c r="E67" s="262"/>
      <c r="F67" s="262"/>
    </row>
    <row r="68" spans="1:6" ht="12.75">
      <c r="A68" s="12">
        <v>7</v>
      </c>
      <c r="B68" s="89">
        <f>IF('support entretien compétence p4'!AE15&gt;=1,'support entretien compétence p4'!A15,"")</f>
      </c>
      <c r="C68" s="417"/>
      <c r="D68" s="417"/>
      <c r="E68" s="262"/>
      <c r="F68" s="262"/>
    </row>
    <row r="69" spans="1:6" ht="12.75">
      <c r="A69" s="12">
        <v>8</v>
      </c>
      <c r="B69" s="89">
        <f>IF('support entretien compétence p4'!AE16&gt;=1,'support entretien compétence p4'!A16,"")</f>
      </c>
      <c r="C69" s="417"/>
      <c r="D69" s="417"/>
      <c r="E69" s="262"/>
      <c r="F69" s="262"/>
    </row>
    <row r="70" spans="1:6" ht="12.75">
      <c r="A70" s="12">
        <v>9</v>
      </c>
      <c r="B70" s="89">
        <f>IF('support entretien compétence p4'!AE17&gt;=1,'support entretien compétence p4'!A17,"")</f>
      </c>
      <c r="C70" s="417"/>
      <c r="D70" s="417"/>
      <c r="E70" s="262"/>
      <c r="F70" s="262"/>
    </row>
    <row r="71" spans="1:6" ht="12.75">
      <c r="A71" s="12">
        <v>10</v>
      </c>
      <c r="B71" s="89">
        <f>IF('support entretien compétence p4'!AE18&gt;=1,'support entretien compétence p4'!A18,"")</f>
      </c>
      <c r="C71" s="417"/>
      <c r="D71" s="417"/>
      <c r="E71" s="262"/>
      <c r="F71" s="262"/>
    </row>
    <row r="72" spans="1:6" ht="12.75">
      <c r="A72" s="12">
        <v>11</v>
      </c>
      <c r="B72" s="89">
        <f>IF('support entretien compétence p4'!AE19&gt;=1,'support entretien compétence p4'!A19,"")</f>
      </c>
      <c r="C72" s="417"/>
      <c r="D72" s="417"/>
      <c r="E72" s="262"/>
      <c r="F72" s="262"/>
    </row>
    <row r="73" spans="1:6" ht="12.75">
      <c r="A73" s="12">
        <v>12</v>
      </c>
      <c r="B73" s="89">
        <f>IF('support entretien compétence p4'!AE20&gt;=1,'support entretien compétence p4'!A20,"")</f>
      </c>
      <c r="C73" s="417"/>
      <c r="D73" s="417"/>
      <c r="E73" s="231"/>
      <c r="F73" s="211"/>
    </row>
    <row r="74" spans="1:6" ht="12.75">
      <c r="A74" s="12">
        <v>13</v>
      </c>
      <c r="B74" s="89">
        <f>IF('support entretien compétence p4'!AE21&gt;=1,'support entretien compétence p4'!A21,"")</f>
      </c>
      <c r="C74" s="417"/>
      <c r="D74" s="417"/>
      <c r="E74" s="231"/>
      <c r="F74" s="211"/>
    </row>
    <row r="75" spans="1:6" ht="12.75">
      <c r="A75" s="12">
        <v>14</v>
      </c>
      <c r="B75" s="89">
        <f>IF('support entretien compétence p4'!AE22&gt;=1,'support entretien compétence p4'!A22,"")</f>
      </c>
      <c r="C75" s="417"/>
      <c r="D75" s="417"/>
      <c r="E75" s="231"/>
      <c r="F75" s="211"/>
    </row>
    <row r="76" spans="1:6" ht="12.75">
      <c r="A76" s="12">
        <v>15</v>
      </c>
      <c r="B76" s="89">
        <f>IF('support entretien compétence p4'!AE23&gt;=1,'support entretien compétence p4'!A23,"")</f>
      </c>
      <c r="C76" s="417"/>
      <c r="D76" s="417"/>
      <c r="E76" s="231"/>
      <c r="F76" s="211"/>
    </row>
    <row r="77" spans="1:6" ht="12.75">
      <c r="A77" s="12">
        <v>16</v>
      </c>
      <c r="B77" s="89">
        <f>IF('support entretien compétence p4'!AE24&gt;=1,'support entretien compétence p4'!A24,"")</f>
      </c>
      <c r="C77" s="417"/>
      <c r="D77" s="417"/>
      <c r="E77" s="231"/>
      <c r="F77" s="211"/>
    </row>
    <row r="78" spans="1:6" ht="12.75">
      <c r="A78" s="12">
        <v>17</v>
      </c>
      <c r="B78" s="89">
        <f>IF('support entretien compétence p4'!AE25&gt;=1,'support entretien compétence p4'!A25,"")</f>
      </c>
      <c r="C78" s="417"/>
      <c r="D78" s="417"/>
      <c r="E78" s="231"/>
      <c r="F78" s="211"/>
    </row>
    <row r="79" spans="1:6" ht="12.75">
      <c r="A79" s="12">
        <v>18</v>
      </c>
      <c r="B79" s="89">
        <f>IF('support entretien compétence p4'!AE26&gt;=1,'support entretien compétence p4'!A26,"")</f>
      </c>
      <c r="C79" s="421"/>
      <c r="D79" s="422"/>
      <c r="E79" s="231"/>
      <c r="F79" s="211"/>
    </row>
    <row r="80" spans="1:6" ht="12.75">
      <c r="A80" s="12">
        <v>19</v>
      </c>
      <c r="B80" s="89">
        <f>IF('support entretien compétence p4'!AE27&gt;=1,'support entretien compétence p4'!A27,"")</f>
      </c>
      <c r="C80" s="421"/>
      <c r="D80" s="422"/>
      <c r="E80" s="231"/>
      <c r="F80" s="211"/>
    </row>
    <row r="81" spans="2:6" s="50" customFormat="1" ht="12.75">
      <c r="B81" s="238"/>
      <c r="C81" s="239"/>
      <c r="D81" s="239"/>
      <c r="E81" s="240"/>
      <c r="F81" s="240"/>
    </row>
    <row r="82" spans="2:6" s="50" customFormat="1" ht="24" customHeight="1" hidden="1">
      <c r="B82" s="238"/>
      <c r="C82" s="239"/>
      <c r="D82" s="239"/>
      <c r="E82" s="240"/>
      <c r="F82" s="240"/>
    </row>
    <row r="83" spans="2:6" s="50" customFormat="1" ht="12.75" hidden="1">
      <c r="B83" s="238"/>
      <c r="C83" s="239"/>
      <c r="D83" s="239"/>
      <c r="E83" s="240"/>
      <c r="F83" s="240"/>
    </row>
    <row r="84" spans="2:6" s="50" customFormat="1" ht="12.75" hidden="1">
      <c r="B84" s="238"/>
      <c r="C84" s="239"/>
      <c r="D84" s="239"/>
      <c r="E84" s="240"/>
      <c r="F84" s="240"/>
    </row>
    <row r="85" spans="2:6" s="50" customFormat="1" ht="12.75">
      <c r="B85" s="238"/>
      <c r="C85" s="239"/>
      <c r="D85" s="239"/>
      <c r="E85" s="240"/>
      <c r="F85" s="240"/>
    </row>
    <row r="86" spans="2:6" s="50" customFormat="1" ht="12.75">
      <c r="B86" s="238"/>
      <c r="C86" s="239"/>
      <c r="D86" s="239"/>
      <c r="E86" s="240"/>
      <c r="F86" s="240"/>
    </row>
    <row r="87" s="423" customFormat="1" ht="42.75" customHeight="1"/>
    <row r="88" spans="2:6" s="28" customFormat="1" ht="12.75">
      <c r="B88" s="231" t="s">
        <v>69</v>
      </c>
      <c r="C88" s="418" t="s">
        <v>66</v>
      </c>
      <c r="D88" s="418"/>
      <c r="E88" s="231" t="s">
        <v>84</v>
      </c>
      <c r="F88" s="231" t="s">
        <v>178</v>
      </c>
    </row>
    <row r="89" spans="1:6" s="28" customFormat="1" ht="12.75">
      <c r="A89" s="12">
        <v>20</v>
      </c>
      <c r="B89" s="89">
        <f>IF('support entretien compétence p4'!AE28&gt;=1,'support entretien compétence p4'!A28,"")</f>
      </c>
      <c r="C89" s="419"/>
      <c r="D89" s="420"/>
      <c r="E89" s="231"/>
      <c r="F89" s="231"/>
    </row>
    <row r="90" spans="1:6" s="28" customFormat="1" ht="12.75">
      <c r="A90" s="12">
        <v>21</v>
      </c>
      <c r="B90" s="89">
        <f>IF('support entretien compétence p4'!AE29&gt;=1,'support entretien compétence p4'!A29,"")</f>
      </c>
      <c r="C90" s="419"/>
      <c r="D90" s="420"/>
      <c r="E90" s="231"/>
      <c r="F90" s="231"/>
    </row>
    <row r="91" spans="1:6" s="28" customFormat="1" ht="12.75">
      <c r="A91" s="12">
        <v>22</v>
      </c>
      <c r="B91" s="89">
        <f>IF('support entretien compétence p4'!AE30&gt;=1,'support entretien compétence p4'!A30,"")</f>
      </c>
      <c r="C91" s="419"/>
      <c r="D91" s="420"/>
      <c r="E91" s="231"/>
      <c r="F91" s="231"/>
    </row>
    <row r="92" spans="1:6" ht="12.75">
      <c r="A92" s="12">
        <v>23</v>
      </c>
      <c r="B92" s="89">
        <f>IF('support entretien compétence p4'!AE31&gt;=1,'support entretien compétence p4'!A31,"")</f>
      </c>
      <c r="C92" s="417"/>
      <c r="D92" s="417"/>
      <c r="E92" s="231"/>
      <c r="F92" s="211"/>
    </row>
    <row r="93" spans="1:6" ht="12.75">
      <c r="A93" s="12">
        <v>24</v>
      </c>
      <c r="B93" s="89">
        <f>IF('support entretien compétence p4'!AE32&gt;=1,'support entretien compétence p4'!A32,"")</f>
      </c>
      <c r="C93" s="417"/>
      <c r="D93" s="417"/>
      <c r="E93" s="231"/>
      <c r="F93" s="211"/>
    </row>
    <row r="94" spans="1:6" ht="12.75">
      <c r="A94" s="12">
        <v>25</v>
      </c>
      <c r="B94" s="89">
        <f>IF('support entretien compétence p4'!AE33&gt;=1,'support entretien compétence p4'!A33,"")</f>
      </c>
      <c r="C94" s="417"/>
      <c r="D94" s="417"/>
      <c r="E94" s="231"/>
      <c r="F94" s="211"/>
    </row>
    <row r="95" spans="1:6" ht="12.75">
      <c r="A95" s="12">
        <v>26</v>
      </c>
      <c r="B95" s="89">
        <f>IF('support entretien compétence p4'!AE34&gt;=1,'support entretien compétence p4'!A34,"")</f>
      </c>
      <c r="C95" s="421"/>
      <c r="D95" s="422"/>
      <c r="E95" s="231"/>
      <c r="F95" s="211"/>
    </row>
    <row r="96" spans="1:6" ht="12.75">
      <c r="A96" s="12">
        <v>27</v>
      </c>
      <c r="B96" s="89">
        <f>IF('support entretien compétence p4'!AE35&gt;=1,'support entretien compétence p4'!A35,"")</f>
      </c>
      <c r="C96" s="417"/>
      <c r="D96" s="417"/>
      <c r="E96" s="231"/>
      <c r="F96" s="211"/>
    </row>
    <row r="97" spans="1:6" ht="12.75">
      <c r="A97" s="12">
        <v>28</v>
      </c>
      <c r="B97" s="89">
        <f>IF('support entretien compétence p4'!AE36&gt;=1,'support entretien compétence p4'!A36,"")</f>
      </c>
      <c r="C97" s="417"/>
      <c r="D97" s="417"/>
      <c r="E97" s="231"/>
      <c r="F97" s="211"/>
    </row>
    <row r="98" spans="1:6" ht="12.75">
      <c r="A98" s="12">
        <v>29</v>
      </c>
      <c r="B98" s="89">
        <f>IF('support entretien compétence p4'!AE37&gt;=1,'support entretien compétence p4'!A37,"")</f>
      </c>
      <c r="C98" s="417"/>
      <c r="D98" s="417"/>
      <c r="E98" s="231"/>
      <c r="F98" s="211"/>
    </row>
    <row r="99" spans="1:6" ht="12.75">
      <c r="A99" s="12">
        <v>30</v>
      </c>
      <c r="B99" s="89">
        <f>IF('support entretien compétence p4'!AE38&gt;=1,'support entretien compétence p4'!A38,"")</f>
      </c>
      <c r="C99" s="417"/>
      <c r="D99" s="417"/>
      <c r="E99" s="231"/>
      <c r="F99" s="211"/>
    </row>
    <row r="100" spans="1:6" ht="12.75">
      <c r="A100" s="12">
        <v>31</v>
      </c>
      <c r="B100" s="89">
        <f>IF('support entretien compétence p4'!AE39&gt;=1,'support entretien compétence p4'!A39,"")</f>
      </c>
      <c r="C100" s="417"/>
      <c r="D100" s="417"/>
      <c r="E100" s="231"/>
      <c r="F100" s="211"/>
    </row>
    <row r="101" spans="1:6" ht="12.75">
      <c r="A101" s="12">
        <v>32</v>
      </c>
      <c r="B101" s="89">
        <f>IF('support entretien compétence p4'!AE40&gt;=1,'support entretien compétence p4'!A40,"")</f>
      </c>
      <c r="C101" s="417"/>
      <c r="D101" s="417"/>
      <c r="E101" s="231"/>
      <c r="F101" s="211"/>
    </row>
    <row r="102" spans="1:6" ht="12.75">
      <c r="A102" s="12">
        <v>33</v>
      </c>
      <c r="B102" s="89">
        <f>IF('support entretien compétence p4'!AE41&gt;=1,'support entretien compétence p4'!A41,"")</f>
      </c>
      <c r="C102" s="417"/>
      <c r="D102" s="417"/>
      <c r="E102" s="231"/>
      <c r="F102" s="211"/>
    </row>
    <row r="103" spans="1:6" ht="12.75">
      <c r="A103" s="12">
        <v>34</v>
      </c>
      <c r="B103" s="89">
        <f>IF('support entretien compétence p4'!AE42&gt;=1,'support entretien compétence p4'!A42,"")</f>
      </c>
      <c r="C103" s="417"/>
      <c r="D103" s="417"/>
      <c r="E103" s="231"/>
      <c r="F103" s="211"/>
    </row>
    <row r="104" spans="1:6" ht="12.75">
      <c r="A104" s="12">
        <v>35</v>
      </c>
      <c r="B104" s="89">
        <f>IF('support entretien compétence p4'!AE43&gt;=1,'support entretien compétence p4'!A43,"")</f>
      </c>
      <c r="C104" s="417"/>
      <c r="D104" s="417"/>
      <c r="E104" s="231"/>
      <c r="F104" s="211"/>
    </row>
    <row r="105" spans="1:6" ht="12.75">
      <c r="A105" s="12">
        <v>36</v>
      </c>
      <c r="B105" s="89">
        <f>IF('support entretien compétence p4'!AE44&gt;=1,'support entretien compétence p4'!A44,"")</f>
      </c>
      <c r="C105" s="417"/>
      <c r="D105" s="417"/>
      <c r="E105" s="231"/>
      <c r="F105" s="211"/>
    </row>
    <row r="106" spans="1:6" ht="12.75">
      <c r="A106" s="12">
        <v>37</v>
      </c>
      <c r="B106" s="89">
        <f>IF('support entretien compétence p4'!AE45&gt;=1,'support entretien compétence p4'!A45,"")</f>
      </c>
      <c r="C106" s="417"/>
      <c r="D106" s="417"/>
      <c r="E106" s="231"/>
      <c r="F106" s="211"/>
    </row>
    <row r="107" spans="1:6" ht="12.75">
      <c r="A107" s="12">
        <v>38</v>
      </c>
      <c r="B107" s="89">
        <f>IF('support entretien compétence p4'!AE46&gt;=1,'support entretien compétence p4'!A46,"")</f>
      </c>
      <c r="C107" s="417"/>
      <c r="D107" s="417"/>
      <c r="E107" s="231"/>
      <c r="F107" s="211"/>
    </row>
    <row r="108" spans="1:6" ht="12.75">
      <c r="A108" s="12">
        <v>39</v>
      </c>
      <c r="B108" s="89">
        <f>IF('support entretien compétence p4'!AE47&gt;=1,'support entretien compétence p4'!A47,"")</f>
      </c>
      <c r="C108" s="417"/>
      <c r="D108" s="417"/>
      <c r="E108" s="231"/>
      <c r="F108" s="211"/>
    </row>
    <row r="109" spans="1:6" ht="12.75">
      <c r="A109" s="12">
        <v>40</v>
      </c>
      <c r="B109" s="89">
        <f>IF('support entretien compétence p4'!AE48&gt;=1,'support entretien compétence p4'!A48,"")</f>
      </c>
      <c r="C109" s="417"/>
      <c r="D109" s="417"/>
      <c r="E109" s="231"/>
      <c r="F109" s="211"/>
    </row>
    <row r="110" spans="1:6" ht="12.75">
      <c r="A110" s="12">
        <v>41</v>
      </c>
      <c r="B110" s="89">
        <f>IF('support entretien compétence p4'!AE49&gt;=1,'support entretien compétence p4'!A49,"")</f>
      </c>
      <c r="C110" s="417"/>
      <c r="D110" s="417"/>
      <c r="E110" s="231"/>
      <c r="F110" s="211"/>
    </row>
    <row r="111" spans="2:5" ht="8.25" customHeight="1">
      <c r="B111" s="82"/>
      <c r="C111" s="87"/>
      <c r="D111" s="87"/>
      <c r="E111" s="28"/>
    </row>
    <row r="112" spans="1:6" s="18" customFormat="1" ht="12.75">
      <c r="A112" s="18" t="s">
        <v>74</v>
      </c>
      <c r="E112" s="220"/>
      <c r="F112" s="220"/>
    </row>
    <row r="113" spans="2:3" ht="12.75">
      <c r="B113" s="195" t="s">
        <v>72</v>
      </c>
      <c r="C113" s="195" t="s">
        <v>73</v>
      </c>
    </row>
    <row r="114" spans="2:3" ht="12.75">
      <c r="B114" s="16"/>
      <c r="C114" s="16"/>
    </row>
    <row r="115" spans="2:3" ht="12.75">
      <c r="B115" s="16"/>
      <c r="C115" s="16"/>
    </row>
    <row r="116" spans="2:3" ht="12.75">
      <c r="B116" s="16"/>
      <c r="C116" s="16"/>
    </row>
    <row r="117" spans="2:3" ht="12.75">
      <c r="B117" s="16"/>
      <c r="C117" s="16"/>
    </row>
    <row r="118" spans="2:3" ht="12.75">
      <c r="B118" s="16"/>
      <c r="C118" s="16"/>
    </row>
    <row r="119" spans="2:3" ht="12.75">
      <c r="B119" s="16"/>
      <c r="C119" s="16"/>
    </row>
    <row r="120" spans="2:3" ht="12.75">
      <c r="B120" s="16"/>
      <c r="C120" s="16"/>
    </row>
    <row r="121" spans="2:3" ht="12.75">
      <c r="B121" s="16"/>
      <c r="C121" s="16"/>
    </row>
    <row r="122" spans="2:3" ht="12.75">
      <c r="B122" s="16"/>
      <c r="C122" s="16"/>
    </row>
    <row r="123" spans="2:3" ht="12.75">
      <c r="B123" s="16"/>
      <c r="C123" s="16"/>
    </row>
    <row r="124" spans="2:3" ht="12.75">
      <c r="B124" s="16"/>
      <c r="C124" s="16"/>
    </row>
    <row r="125" spans="2:3" ht="12.75">
      <c r="B125" s="16"/>
      <c r="C125" s="16"/>
    </row>
    <row r="126" ht="12.75">
      <c r="C126" s="56"/>
    </row>
  </sheetData>
  <sheetProtection password="DADD" sheet="1" selectLockedCells="1"/>
  <mergeCells count="44"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8:D88"/>
    <mergeCell ref="C89:D89"/>
    <mergeCell ref="C90:D90"/>
    <mergeCell ref="C79:D79"/>
    <mergeCell ref="C80:D80"/>
    <mergeCell ref="C92:D92"/>
    <mergeCell ref="C91:D91"/>
    <mergeCell ref="A87:IV87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</mergeCells>
  <dataValidations count="2">
    <dataValidation type="list" allowBlank="1" showInputMessage="1" showErrorMessage="1" sqref="F89:F110 H9 F6:F60 F62:F86">
      <formula1>$H$5:$H$7</formula1>
    </dataValidation>
    <dataValidation allowBlank="1" showInputMessage="1" showErrorMessage="1" sqref="F6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4"/>
  <headerFooter>
    <oddFooter>&amp;C&amp;9
SUPPORT ENTRETIEN pages 5/6/7&amp;R&amp;"Tahoma,Normal"&amp;9&amp;K0070C0Centre de Gestion du Var
Les cyclades - 1766 chemin de la Planquette
BP 90130
83957 La Garde Cedex</oddFooter>
  </headerFooter>
  <rowBreaks count="1" manualBreakCount="1">
    <brk id="42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9"/>
  <sheetViews>
    <sheetView showGridLines="0" showZeros="0" zoomScalePageLayoutView="70" workbookViewId="0" topLeftCell="A19">
      <selection activeCell="F19" sqref="F19:I19"/>
    </sheetView>
  </sheetViews>
  <sheetFormatPr defaultColWidth="11.421875" defaultRowHeight="15"/>
  <cols>
    <col min="1" max="1" width="12.8515625" style="1" customWidth="1"/>
    <col min="2" max="3" width="8.00390625" style="1" customWidth="1"/>
    <col min="4" max="4" width="11.421875" style="1" customWidth="1"/>
    <col min="5" max="5" width="21.7109375" style="1" customWidth="1"/>
    <col min="6" max="6" width="11.421875" style="1" customWidth="1"/>
    <col min="7" max="7" width="14.57421875" style="1" customWidth="1"/>
    <col min="8" max="8" width="10.140625" style="1" customWidth="1"/>
    <col min="9" max="9" width="9.140625" style="1" customWidth="1"/>
    <col min="10" max="16384" width="11.421875" style="1" customWidth="1"/>
  </cols>
  <sheetData>
    <row r="1" ht="15"/>
    <row r="2" spans="5:6" ht="15">
      <c r="E2" s="80"/>
      <c r="F2" s="80"/>
    </row>
    <row r="3" spans="3:9" ht="23.25">
      <c r="C3" s="223" t="s">
        <v>187</v>
      </c>
      <c r="D3" s="223"/>
      <c r="E3" s="223"/>
      <c r="F3" s="100"/>
      <c r="G3" s="81"/>
      <c r="H3" s="81"/>
      <c r="I3" s="81"/>
    </row>
    <row r="4" ht="15">
      <c r="D4" s="12" t="s">
        <v>188</v>
      </c>
    </row>
    <row r="5" spans="1:5" ht="15">
      <c r="A5" s="426" t="s">
        <v>195</v>
      </c>
      <c r="B5" s="427"/>
      <c r="C5" s="442"/>
      <c r="D5" s="443"/>
      <c r="E5" s="444"/>
    </row>
    <row r="7" spans="1:5" ht="15">
      <c r="A7" s="426" t="s">
        <v>196</v>
      </c>
      <c r="B7" s="427"/>
      <c r="C7" s="442"/>
      <c r="D7" s="443"/>
      <c r="E7" s="444"/>
    </row>
    <row r="9" spans="1:5" ht="15">
      <c r="A9" s="426" t="s">
        <v>32</v>
      </c>
      <c r="B9" s="427"/>
      <c r="C9" s="432">
        <f>'fiche de poste page 1 et 2'!C16</f>
        <v>0</v>
      </c>
      <c r="D9" s="433"/>
      <c r="E9" s="434"/>
    </row>
    <row r="11" spans="1:5" ht="15">
      <c r="A11" s="426" t="s">
        <v>33</v>
      </c>
      <c r="B11" s="427"/>
      <c r="C11" s="432">
        <f>'fiche de poste page 1 et 2'!C20</f>
        <v>0</v>
      </c>
      <c r="D11" s="433"/>
      <c r="E11" s="434"/>
    </row>
    <row r="13" spans="1:8" ht="15">
      <c r="A13" s="425" t="s">
        <v>34</v>
      </c>
      <c r="B13" s="425"/>
      <c r="C13" s="425" t="s">
        <v>35</v>
      </c>
      <c r="D13" s="425"/>
      <c r="E13" s="425" t="s">
        <v>36</v>
      </c>
      <c r="F13" s="425"/>
      <c r="G13" s="425" t="s">
        <v>37</v>
      </c>
      <c r="H13" s="425"/>
    </row>
    <row r="14" spans="1:8" ht="15">
      <c r="A14" s="445"/>
      <c r="B14" s="445"/>
      <c r="C14" s="445"/>
      <c r="D14" s="445"/>
      <c r="E14" s="445"/>
      <c r="F14" s="445"/>
      <c r="G14" s="445"/>
      <c r="H14" s="445"/>
    </row>
    <row r="15" spans="1:8" ht="15" customHeight="1">
      <c r="A15" s="446" t="s">
        <v>222</v>
      </c>
      <c r="B15" s="447"/>
      <c r="C15" s="428"/>
      <c r="D15" s="428"/>
      <c r="E15" s="429" t="s">
        <v>38</v>
      </c>
      <c r="F15" s="429"/>
      <c r="G15" s="451"/>
      <c r="H15" s="451"/>
    </row>
    <row r="16" spans="1:8" ht="15">
      <c r="A16" s="448"/>
      <c r="B16" s="449"/>
      <c r="C16" s="428"/>
      <c r="D16" s="428"/>
      <c r="E16" s="429"/>
      <c r="F16" s="429"/>
      <c r="G16" s="451"/>
      <c r="H16" s="451"/>
    </row>
    <row r="18" spans="1:9" ht="15">
      <c r="A18" s="425" t="s">
        <v>197</v>
      </c>
      <c r="B18" s="425"/>
      <c r="C18" s="425"/>
      <c r="D18" s="425"/>
      <c r="E18" s="425"/>
      <c r="F18" s="425"/>
      <c r="G18" s="425"/>
      <c r="H18" s="425"/>
      <c r="I18" s="425"/>
    </row>
    <row r="19" spans="1:9" ht="15" customHeight="1">
      <c r="A19" s="441" t="s">
        <v>41</v>
      </c>
      <c r="B19" s="441"/>
      <c r="C19" s="441"/>
      <c r="D19" s="472"/>
      <c r="E19" s="473"/>
      <c r="F19" s="435" t="s">
        <v>201</v>
      </c>
      <c r="G19" s="436"/>
      <c r="H19" s="436"/>
      <c r="I19" s="437"/>
    </row>
    <row r="20" spans="1:9" ht="15">
      <c r="A20" s="441"/>
      <c r="B20" s="441"/>
      <c r="C20" s="441"/>
      <c r="D20" s="472"/>
      <c r="E20" s="473"/>
      <c r="F20" s="438"/>
      <c r="G20" s="439"/>
      <c r="H20" s="439"/>
      <c r="I20" s="440"/>
    </row>
    <row r="21" spans="1:9" ht="19.5" customHeight="1">
      <c r="A21" s="441" t="s">
        <v>42</v>
      </c>
      <c r="B21" s="441"/>
      <c r="C21" s="441"/>
      <c r="D21" s="453" t="e">
        <f>'Support entretien p1;2;3'!D30:I30</f>
        <v>#DIV/0!</v>
      </c>
      <c r="E21" s="454"/>
      <c r="F21" s="438"/>
      <c r="G21" s="439"/>
      <c r="H21" s="439"/>
      <c r="I21" s="440"/>
    </row>
    <row r="22" spans="1:9" ht="17.25" customHeight="1">
      <c r="A22" s="441"/>
      <c r="B22" s="441"/>
      <c r="C22" s="441"/>
      <c r="D22" s="455"/>
      <c r="E22" s="456"/>
      <c r="F22" s="438"/>
      <c r="G22" s="439"/>
      <c r="H22" s="439"/>
      <c r="I22" s="440"/>
    </row>
    <row r="23" spans="1:9" ht="15">
      <c r="A23" s="441" t="s">
        <v>43</v>
      </c>
      <c r="B23" s="441"/>
      <c r="C23" s="441"/>
      <c r="D23" s="453" t="e">
        <f>'Support entretien p1;2;3'!P67</f>
        <v>#DIV/0!</v>
      </c>
      <c r="E23" s="454"/>
      <c r="F23" s="438"/>
      <c r="G23" s="439"/>
      <c r="H23" s="439"/>
      <c r="I23" s="440"/>
    </row>
    <row r="24" spans="1:9" ht="15">
      <c r="A24" s="441"/>
      <c r="B24" s="441"/>
      <c r="C24" s="441"/>
      <c r="D24" s="455"/>
      <c r="E24" s="456"/>
      <c r="F24" s="438"/>
      <c r="G24" s="439"/>
      <c r="H24" s="439"/>
      <c r="I24" s="440"/>
    </row>
    <row r="25" spans="1:9" ht="30.75" customHeight="1">
      <c r="A25" s="441" t="s">
        <v>90</v>
      </c>
      <c r="B25" s="441"/>
      <c r="C25" s="441"/>
      <c r="D25" s="430" t="e">
        <f>'Support entretien p1;2;3'!C100</f>
        <v>#N/A</v>
      </c>
      <c r="E25" s="431"/>
      <c r="F25" s="438"/>
      <c r="G25" s="439"/>
      <c r="H25" s="439"/>
      <c r="I25" s="440"/>
    </row>
    <row r="26" spans="1:9" ht="23.25" customHeight="1">
      <c r="A26" s="457" t="s">
        <v>75</v>
      </c>
      <c r="B26" s="458"/>
      <c r="C26" s="459"/>
      <c r="D26" s="450" t="e">
        <f>'Support entretien p1;2;3'!V45</f>
        <v>#DIV/0!</v>
      </c>
      <c r="E26" s="450"/>
      <c r="F26" s="250" t="s">
        <v>202</v>
      </c>
      <c r="G26" s="424"/>
      <c r="H26" s="424"/>
      <c r="I26" s="424"/>
    </row>
    <row r="27" spans="1:9" ht="18" customHeight="1">
      <c r="A27" s="460"/>
      <c r="B27" s="461"/>
      <c r="C27" s="462"/>
      <c r="D27" s="450"/>
      <c r="E27" s="450"/>
      <c r="F27" s="480" t="s">
        <v>95</v>
      </c>
      <c r="G27" s="481"/>
      <c r="H27" s="424"/>
      <c r="I27" s="424"/>
    </row>
    <row r="28" spans="1:9" ht="31.5" customHeight="1">
      <c r="A28" s="429" t="s">
        <v>204</v>
      </c>
      <c r="B28" s="429"/>
      <c r="C28" s="429"/>
      <c r="D28" s="429"/>
      <c r="E28" s="429"/>
      <c r="F28" s="489">
        <v>0</v>
      </c>
      <c r="G28" s="490"/>
      <c r="H28" s="490"/>
      <c r="I28" s="491"/>
    </row>
    <row r="29" spans="1:9" ht="19.5" customHeight="1">
      <c r="A29" s="429"/>
      <c r="B29" s="429"/>
      <c r="C29" s="429"/>
      <c r="D29" s="429"/>
      <c r="E29" s="429"/>
      <c r="F29" s="475">
        <f>F28*70</f>
        <v>0</v>
      </c>
      <c r="G29" s="476"/>
      <c r="H29" s="476"/>
      <c r="I29" s="477"/>
    </row>
    <row r="30" spans="6:9" ht="15">
      <c r="F30" s="478"/>
      <c r="G30" s="479"/>
      <c r="H30" s="479"/>
      <c r="I30" s="479"/>
    </row>
    <row r="31" spans="1:9" ht="15">
      <c r="A31" s="483" t="s">
        <v>44</v>
      </c>
      <c r="B31" s="484"/>
      <c r="C31" s="485"/>
      <c r="D31" s="67" t="s">
        <v>45</v>
      </c>
      <c r="E31" s="98"/>
      <c r="F31" s="97"/>
      <c r="G31" s="474" t="s">
        <v>58</v>
      </c>
      <c r="H31" s="474"/>
      <c r="I31" s="474"/>
    </row>
    <row r="32" spans="1:9" ht="15">
      <c r="A32" s="486"/>
      <c r="B32" s="487"/>
      <c r="C32" s="488"/>
      <c r="D32" s="11" t="s">
        <v>46</v>
      </c>
      <c r="E32" s="99"/>
      <c r="F32" s="97"/>
      <c r="G32" s="474"/>
      <c r="H32" s="474"/>
      <c r="I32" s="474"/>
    </row>
    <row r="33" spans="1:5" ht="15">
      <c r="A33" s="425" t="s">
        <v>47</v>
      </c>
      <c r="B33" s="425"/>
      <c r="C33" s="425"/>
      <c r="D33" s="63"/>
      <c r="E33" s="63"/>
    </row>
    <row r="34" spans="1:5" ht="15">
      <c r="A34" s="425" t="s">
        <v>39</v>
      </c>
      <c r="B34" s="425"/>
      <c r="C34" s="445"/>
      <c r="D34" s="445"/>
      <c r="E34" s="445"/>
    </row>
    <row r="35" spans="1:5" ht="15">
      <c r="A35" s="425" t="s">
        <v>40</v>
      </c>
      <c r="B35" s="425"/>
      <c r="C35" s="445"/>
      <c r="D35" s="445"/>
      <c r="E35" s="445"/>
    </row>
    <row r="36" spans="1:9" ht="15">
      <c r="A36" s="426" t="s">
        <v>185</v>
      </c>
      <c r="B36" s="482"/>
      <c r="C36" s="482"/>
      <c r="D36" s="427"/>
      <c r="E36" s="426" t="s">
        <v>186</v>
      </c>
      <c r="F36" s="482"/>
      <c r="G36" s="482"/>
      <c r="H36" s="482"/>
      <c r="I36" s="427"/>
    </row>
    <row r="37" spans="1:9" ht="15">
      <c r="A37" s="463"/>
      <c r="B37" s="464"/>
      <c r="C37" s="464"/>
      <c r="D37" s="465"/>
      <c r="E37" s="463"/>
      <c r="F37" s="464"/>
      <c r="G37" s="464"/>
      <c r="H37" s="464"/>
      <c r="I37" s="465"/>
    </row>
    <row r="38" spans="1:9" ht="15">
      <c r="A38" s="466"/>
      <c r="B38" s="467"/>
      <c r="C38" s="467"/>
      <c r="D38" s="468"/>
      <c r="E38" s="466"/>
      <c r="F38" s="467"/>
      <c r="G38" s="467"/>
      <c r="H38" s="467"/>
      <c r="I38" s="468"/>
    </row>
    <row r="39" spans="1:9" ht="15">
      <c r="A39" s="466"/>
      <c r="B39" s="467"/>
      <c r="C39" s="467"/>
      <c r="D39" s="468"/>
      <c r="E39" s="466"/>
      <c r="F39" s="467"/>
      <c r="G39" s="467"/>
      <c r="H39" s="467"/>
      <c r="I39" s="468"/>
    </row>
    <row r="40" spans="1:9" ht="15">
      <c r="A40" s="469"/>
      <c r="B40" s="470"/>
      <c r="C40" s="470"/>
      <c r="D40" s="471"/>
      <c r="E40" s="469"/>
      <c r="F40" s="470"/>
      <c r="G40" s="470"/>
      <c r="H40" s="470"/>
      <c r="I40" s="471"/>
    </row>
    <row r="41" spans="1:2" ht="15">
      <c r="A41" s="249" t="s">
        <v>189</v>
      </c>
      <c r="B41" s="245"/>
    </row>
    <row r="42" ht="15">
      <c r="A42" s="235" t="s">
        <v>215</v>
      </c>
    </row>
    <row r="43" ht="15">
      <c r="A43" s="236" t="s">
        <v>190</v>
      </c>
    </row>
    <row r="44" ht="15">
      <c r="A44" s="237" t="s">
        <v>216</v>
      </c>
    </row>
    <row r="45" ht="15">
      <c r="A45" s="237" t="s">
        <v>217</v>
      </c>
    </row>
    <row r="46" ht="15">
      <c r="A46" s="248" t="s">
        <v>191</v>
      </c>
    </row>
    <row r="47" spans="1:5" ht="2.25" customHeight="1">
      <c r="A47" s="452" t="s">
        <v>218</v>
      </c>
      <c r="B47" s="452"/>
      <c r="C47" s="452"/>
      <c r="D47" s="452"/>
      <c r="E47" s="452"/>
    </row>
    <row r="48" spans="1:9" ht="99" customHeight="1">
      <c r="A48" s="452"/>
      <c r="B48" s="452"/>
      <c r="C48" s="452"/>
      <c r="D48" s="452"/>
      <c r="E48" s="452"/>
      <c r="F48" s="105"/>
      <c r="G48" s="105"/>
      <c r="H48" s="105"/>
      <c r="I48" s="105"/>
    </row>
    <row r="49" spans="1:9" ht="15">
      <c r="A49" s="105"/>
      <c r="B49" s="105"/>
      <c r="C49" s="105"/>
      <c r="D49" s="105"/>
      <c r="E49" s="105"/>
      <c r="F49" s="105"/>
      <c r="G49" s="105"/>
      <c r="H49" s="105"/>
      <c r="I49" s="105"/>
    </row>
    <row r="50" spans="1:9" ht="15">
      <c r="A50" s="105"/>
      <c r="B50" s="105"/>
      <c r="C50" s="105"/>
      <c r="D50" s="105"/>
      <c r="E50" s="105"/>
      <c r="F50" s="105"/>
      <c r="G50" s="105"/>
      <c r="H50" s="105"/>
      <c r="I50" s="105"/>
    </row>
    <row r="51" spans="1:9" ht="15">
      <c r="A51" s="105"/>
      <c r="B51" s="105"/>
      <c r="C51" s="105"/>
      <c r="D51" s="105"/>
      <c r="E51" s="105"/>
      <c r="F51" s="105"/>
      <c r="G51" s="105"/>
      <c r="H51" s="105"/>
      <c r="I51" s="105"/>
    </row>
    <row r="52" spans="1:9" ht="15">
      <c r="A52" s="105"/>
      <c r="B52" s="105"/>
      <c r="C52" s="105"/>
      <c r="D52" s="105"/>
      <c r="E52" s="105"/>
      <c r="F52" s="105"/>
      <c r="G52" s="105"/>
      <c r="H52" s="105"/>
      <c r="I52" s="105"/>
    </row>
    <row r="53" spans="1:9" ht="15">
      <c r="A53" s="105"/>
      <c r="B53" s="105"/>
      <c r="C53" s="105"/>
      <c r="D53" s="105"/>
      <c r="E53" s="105"/>
      <c r="F53" s="105"/>
      <c r="G53" s="105"/>
      <c r="H53" s="105"/>
      <c r="I53" s="105"/>
    </row>
    <row r="54" spans="1:9" ht="15">
      <c r="A54" s="105"/>
      <c r="B54" s="105"/>
      <c r="C54" s="105"/>
      <c r="D54" s="105"/>
      <c r="E54" s="105"/>
      <c r="F54" s="105"/>
      <c r="G54" s="105"/>
      <c r="H54" s="105"/>
      <c r="I54" s="105"/>
    </row>
    <row r="55" spans="1:9" ht="15">
      <c r="A55" s="105"/>
      <c r="B55" s="105"/>
      <c r="C55" s="105"/>
      <c r="D55" s="105"/>
      <c r="E55" s="105"/>
      <c r="F55" s="105"/>
      <c r="G55" s="105"/>
      <c r="H55" s="105"/>
      <c r="I55" s="105"/>
    </row>
    <row r="56" spans="1:9" ht="15">
      <c r="A56" s="105"/>
      <c r="B56" s="105"/>
      <c r="C56" s="105"/>
      <c r="D56" s="105"/>
      <c r="E56" s="105"/>
      <c r="F56" s="105"/>
      <c r="G56" s="105"/>
      <c r="H56" s="105"/>
      <c r="I56" s="105"/>
    </row>
    <row r="57" spans="1:9" ht="15">
      <c r="A57" s="105"/>
      <c r="B57" s="105"/>
      <c r="C57" s="105"/>
      <c r="D57" s="105"/>
      <c r="E57" s="105"/>
      <c r="F57" s="105"/>
      <c r="G57" s="105"/>
      <c r="H57" s="105"/>
      <c r="I57" s="105"/>
    </row>
    <row r="58" spans="1:9" ht="15">
      <c r="A58" s="105"/>
      <c r="B58" s="105"/>
      <c r="C58" s="105"/>
      <c r="D58" s="105"/>
      <c r="E58" s="105"/>
      <c r="F58" s="105"/>
      <c r="G58" s="105"/>
      <c r="H58" s="105"/>
      <c r="I58" s="105"/>
    </row>
    <row r="59" spans="1:9" ht="15">
      <c r="A59" s="105"/>
      <c r="B59" s="105"/>
      <c r="C59" s="105"/>
      <c r="D59" s="105"/>
      <c r="E59" s="105"/>
      <c r="F59" s="105"/>
      <c r="G59" s="105"/>
      <c r="H59" s="105"/>
      <c r="I59" s="105"/>
    </row>
    <row r="60" spans="1:9" ht="15">
      <c r="A60" s="105"/>
      <c r="B60" s="105"/>
      <c r="C60" s="105"/>
      <c r="D60" s="105"/>
      <c r="E60" s="105"/>
      <c r="F60" s="105"/>
      <c r="G60" s="105"/>
      <c r="H60" s="105"/>
      <c r="I60" s="105"/>
    </row>
    <row r="61" spans="1:9" ht="15">
      <c r="A61" s="105"/>
      <c r="B61" s="105"/>
      <c r="C61" s="105"/>
      <c r="D61" s="105"/>
      <c r="E61" s="105"/>
      <c r="F61" s="105"/>
      <c r="G61" s="105"/>
      <c r="H61" s="105"/>
      <c r="I61" s="105"/>
    </row>
    <row r="62" spans="1:9" ht="15">
      <c r="A62" s="105"/>
      <c r="B62" s="105"/>
      <c r="C62" s="105"/>
      <c r="D62" s="105"/>
      <c r="E62" s="105"/>
      <c r="F62" s="105"/>
      <c r="G62" s="105"/>
      <c r="H62" s="105"/>
      <c r="I62" s="105"/>
    </row>
    <row r="63" spans="1:9" ht="15">
      <c r="A63" s="105"/>
      <c r="B63" s="105"/>
      <c r="C63" s="105"/>
      <c r="D63" s="105"/>
      <c r="E63" s="105"/>
      <c r="F63" s="105"/>
      <c r="G63" s="105"/>
      <c r="H63" s="105"/>
      <c r="I63" s="105"/>
    </row>
    <row r="64" spans="1:9" ht="15">
      <c r="A64" s="105"/>
      <c r="B64" s="105"/>
      <c r="C64" s="105"/>
      <c r="D64" s="105"/>
      <c r="E64" s="105"/>
      <c r="F64" s="105"/>
      <c r="G64" s="105"/>
      <c r="H64" s="105"/>
      <c r="I64" s="105"/>
    </row>
    <row r="65" spans="1:9" ht="15">
      <c r="A65" s="105"/>
      <c r="B65" s="105"/>
      <c r="C65" s="105"/>
      <c r="D65" s="105"/>
      <c r="E65" s="105"/>
      <c r="F65" s="105"/>
      <c r="G65" s="105"/>
      <c r="H65" s="105"/>
      <c r="I65" s="105"/>
    </row>
    <row r="66" spans="1:9" ht="15">
      <c r="A66" s="105"/>
      <c r="B66" s="105"/>
      <c r="C66" s="105"/>
      <c r="D66" s="105"/>
      <c r="E66" s="105"/>
      <c r="F66" s="105"/>
      <c r="G66" s="105"/>
      <c r="H66" s="105"/>
      <c r="I66" s="105"/>
    </row>
    <row r="67" spans="1:9" ht="15">
      <c r="A67" s="105"/>
      <c r="B67" s="105"/>
      <c r="C67" s="105"/>
      <c r="D67" s="105"/>
      <c r="E67" s="105"/>
      <c r="F67" s="105"/>
      <c r="G67" s="105"/>
      <c r="H67" s="105"/>
      <c r="I67" s="105"/>
    </row>
    <row r="68" spans="1:9" ht="15">
      <c r="A68" s="105"/>
      <c r="B68" s="105"/>
      <c r="C68" s="105"/>
      <c r="D68" s="105"/>
      <c r="E68" s="105"/>
      <c r="F68" s="105"/>
      <c r="G68" s="105"/>
      <c r="H68" s="105"/>
      <c r="I68" s="105"/>
    </row>
    <row r="69" spans="1:9" ht="15">
      <c r="A69" s="105"/>
      <c r="B69" s="105"/>
      <c r="C69" s="105"/>
      <c r="D69" s="105"/>
      <c r="E69" s="105"/>
      <c r="F69" s="105"/>
      <c r="G69" s="105"/>
      <c r="H69" s="105"/>
      <c r="I69" s="105"/>
    </row>
    <row r="70" spans="1:9" ht="15">
      <c r="A70" s="105"/>
      <c r="B70" s="105"/>
      <c r="C70" s="105"/>
      <c r="D70" s="105"/>
      <c r="E70" s="105"/>
      <c r="F70" s="105"/>
      <c r="G70" s="105"/>
      <c r="H70" s="105"/>
      <c r="I70" s="105"/>
    </row>
    <row r="71" spans="1:9" ht="15">
      <c r="A71" s="105"/>
      <c r="B71" s="105"/>
      <c r="C71" s="105"/>
      <c r="D71" s="105"/>
      <c r="E71" s="105"/>
      <c r="F71" s="105"/>
      <c r="G71" s="105"/>
      <c r="H71" s="105"/>
      <c r="I71" s="105"/>
    </row>
    <row r="72" spans="1:9" ht="15">
      <c r="A72" s="105"/>
      <c r="B72" s="105"/>
      <c r="C72" s="105"/>
      <c r="D72" s="105"/>
      <c r="E72" s="105"/>
      <c r="F72" s="105"/>
      <c r="G72" s="105"/>
      <c r="H72" s="105"/>
      <c r="I72" s="105"/>
    </row>
    <row r="73" spans="1:9" ht="15">
      <c r="A73" s="105"/>
      <c r="B73" s="105"/>
      <c r="C73" s="105"/>
      <c r="D73" s="105"/>
      <c r="E73" s="105"/>
      <c r="F73" s="105"/>
      <c r="G73" s="105"/>
      <c r="H73" s="105"/>
      <c r="I73" s="105"/>
    </row>
    <row r="74" spans="1:9" ht="15">
      <c r="A74" s="105"/>
      <c r="B74" s="105"/>
      <c r="C74" s="105"/>
      <c r="D74" s="105"/>
      <c r="E74" s="105"/>
      <c r="F74" s="105"/>
      <c r="G74" s="105"/>
      <c r="H74" s="105"/>
      <c r="I74" s="105"/>
    </row>
    <row r="75" spans="1:9" ht="15">
      <c r="A75" s="105"/>
      <c r="B75" s="105"/>
      <c r="C75" s="105"/>
      <c r="D75" s="105"/>
      <c r="E75" s="105"/>
      <c r="F75" s="105"/>
      <c r="G75" s="105"/>
      <c r="H75" s="105"/>
      <c r="I75" s="105"/>
    </row>
    <row r="76" spans="1:9" ht="15">
      <c r="A76" s="105"/>
      <c r="B76" s="105"/>
      <c r="C76" s="105"/>
      <c r="D76" s="105"/>
      <c r="E76" s="105"/>
      <c r="F76" s="105"/>
      <c r="G76" s="105"/>
      <c r="H76" s="105"/>
      <c r="I76" s="105"/>
    </row>
    <row r="77" spans="1:9" ht="15">
      <c r="A77" s="105"/>
      <c r="B77" s="105"/>
      <c r="C77" s="105"/>
      <c r="D77" s="105"/>
      <c r="E77" s="105"/>
      <c r="F77" s="105"/>
      <c r="G77" s="105"/>
      <c r="H77" s="105"/>
      <c r="I77" s="105"/>
    </row>
    <row r="78" spans="1:9" ht="15">
      <c r="A78" s="105"/>
      <c r="B78" s="105"/>
      <c r="C78" s="105"/>
      <c r="D78" s="105"/>
      <c r="E78" s="105"/>
      <c r="F78" s="105"/>
      <c r="G78" s="105"/>
      <c r="H78" s="105"/>
      <c r="I78" s="105"/>
    </row>
    <row r="79" spans="1:9" ht="15">
      <c r="A79" s="105"/>
      <c r="B79" s="105"/>
      <c r="C79" s="105"/>
      <c r="D79" s="105"/>
      <c r="E79" s="105"/>
      <c r="F79" s="105"/>
      <c r="G79" s="105"/>
      <c r="H79" s="105"/>
      <c r="I79" s="105"/>
    </row>
    <row r="80" spans="1:9" ht="15">
      <c r="A80" s="105"/>
      <c r="B80" s="105"/>
      <c r="C80" s="105"/>
      <c r="D80" s="105"/>
      <c r="E80" s="105"/>
      <c r="F80" s="105"/>
      <c r="G80" s="105"/>
      <c r="H80" s="105"/>
      <c r="I80" s="105"/>
    </row>
    <row r="81" spans="1:9" ht="15">
      <c r="A81" s="105"/>
      <c r="B81" s="105"/>
      <c r="C81" s="105"/>
      <c r="D81" s="105"/>
      <c r="E81" s="105"/>
      <c r="F81" s="105"/>
      <c r="G81" s="105"/>
      <c r="H81" s="105"/>
      <c r="I81" s="105"/>
    </row>
    <row r="82" spans="1:9" ht="15">
      <c r="A82" s="105"/>
      <c r="B82" s="105"/>
      <c r="C82" s="105"/>
      <c r="D82" s="105"/>
      <c r="E82" s="105"/>
      <c r="F82" s="105"/>
      <c r="G82" s="105"/>
      <c r="H82" s="105"/>
      <c r="I82" s="105"/>
    </row>
    <row r="83" spans="1:9" ht="15">
      <c r="A83" s="105"/>
      <c r="B83" s="105"/>
      <c r="C83" s="105"/>
      <c r="D83" s="105"/>
      <c r="E83" s="105"/>
      <c r="F83" s="105"/>
      <c r="G83" s="105"/>
      <c r="H83" s="105"/>
      <c r="I83" s="105"/>
    </row>
    <row r="84" spans="1:9" ht="15">
      <c r="A84" s="105"/>
      <c r="B84" s="105"/>
      <c r="C84" s="105"/>
      <c r="D84" s="105"/>
      <c r="E84" s="105"/>
      <c r="F84" s="105"/>
      <c r="G84" s="105"/>
      <c r="H84" s="105"/>
      <c r="I84" s="105"/>
    </row>
    <row r="85" spans="1:9" ht="15">
      <c r="A85" s="105"/>
      <c r="B85" s="105"/>
      <c r="C85" s="105"/>
      <c r="D85" s="105"/>
      <c r="E85" s="105"/>
      <c r="F85" s="105"/>
      <c r="G85" s="105"/>
      <c r="H85" s="105"/>
      <c r="I85" s="105"/>
    </row>
    <row r="86" spans="1:9" ht="15">
      <c r="A86" s="105"/>
      <c r="B86" s="105"/>
      <c r="C86" s="105"/>
      <c r="D86" s="105"/>
      <c r="E86" s="105"/>
      <c r="F86" s="105"/>
      <c r="G86" s="105"/>
      <c r="H86" s="105"/>
      <c r="I86" s="105"/>
    </row>
    <row r="87" spans="1:9" ht="15">
      <c r="A87" s="105"/>
      <c r="B87" s="105"/>
      <c r="C87" s="105"/>
      <c r="D87" s="105"/>
      <c r="E87" s="105"/>
      <c r="F87" s="105"/>
      <c r="G87" s="105"/>
      <c r="H87" s="105"/>
      <c r="I87" s="105"/>
    </row>
    <row r="88" spans="1:9" ht="15">
      <c r="A88" s="105"/>
      <c r="B88" s="105"/>
      <c r="C88" s="105"/>
      <c r="D88" s="105"/>
      <c r="E88" s="105"/>
      <c r="F88" s="105"/>
      <c r="G88" s="105"/>
      <c r="H88" s="105"/>
      <c r="I88" s="105"/>
    </row>
    <row r="89" spans="1:9" ht="15">
      <c r="A89" s="105"/>
      <c r="B89" s="105"/>
      <c r="C89" s="105"/>
      <c r="D89" s="105"/>
      <c r="E89" s="105"/>
      <c r="F89" s="105"/>
      <c r="G89" s="105"/>
      <c r="H89" s="105"/>
      <c r="I89" s="105"/>
    </row>
    <row r="90" spans="1:9" ht="15">
      <c r="A90" s="105"/>
      <c r="B90" s="105"/>
      <c r="C90" s="105"/>
      <c r="D90" s="105"/>
      <c r="E90" s="105"/>
      <c r="F90" s="105"/>
      <c r="G90" s="105"/>
      <c r="H90" s="105"/>
      <c r="I90" s="105"/>
    </row>
    <row r="91" spans="1:9" ht="15">
      <c r="A91" s="105"/>
      <c r="B91" s="105"/>
      <c r="C91" s="105"/>
      <c r="D91" s="105"/>
      <c r="E91" s="105"/>
      <c r="F91" s="105"/>
      <c r="G91" s="105"/>
      <c r="H91" s="105"/>
      <c r="I91" s="105"/>
    </row>
    <row r="92" spans="1:9" ht="15">
      <c r="A92" s="105"/>
      <c r="B92" s="105"/>
      <c r="C92" s="105"/>
      <c r="D92" s="105"/>
      <c r="E92" s="105"/>
      <c r="F92" s="105"/>
      <c r="G92" s="105"/>
      <c r="H92" s="105"/>
      <c r="I92" s="105"/>
    </row>
    <row r="93" spans="1:9" ht="15">
      <c r="A93" s="105"/>
      <c r="B93" s="105"/>
      <c r="C93" s="105"/>
      <c r="D93" s="105"/>
      <c r="E93" s="105"/>
      <c r="F93" s="105"/>
      <c r="G93" s="105"/>
      <c r="H93" s="105"/>
      <c r="I93" s="105"/>
    </row>
    <row r="94" spans="1:9" ht="15">
      <c r="A94" s="105"/>
      <c r="B94" s="105"/>
      <c r="C94" s="105"/>
      <c r="D94" s="105"/>
      <c r="E94" s="105"/>
      <c r="F94" s="105"/>
      <c r="G94" s="105"/>
      <c r="H94" s="105"/>
      <c r="I94" s="105"/>
    </row>
    <row r="95" spans="1:9" ht="15">
      <c r="A95" s="105"/>
      <c r="B95" s="105"/>
      <c r="C95" s="105"/>
      <c r="D95" s="105"/>
      <c r="E95" s="105"/>
      <c r="F95" s="105"/>
      <c r="G95" s="105"/>
      <c r="H95" s="105"/>
      <c r="I95" s="105"/>
    </row>
    <row r="96" spans="1:9" ht="15">
      <c r="A96" s="105"/>
      <c r="B96" s="105"/>
      <c r="C96" s="105"/>
      <c r="D96" s="105"/>
      <c r="E96" s="105"/>
      <c r="F96" s="105"/>
      <c r="G96" s="105"/>
      <c r="H96" s="105"/>
      <c r="I96" s="105"/>
    </row>
    <row r="97" spans="1:9" ht="15">
      <c r="A97" s="105"/>
      <c r="B97" s="105"/>
      <c r="C97" s="105"/>
      <c r="D97" s="105"/>
      <c r="E97" s="105"/>
      <c r="F97" s="105"/>
      <c r="G97" s="105"/>
      <c r="H97" s="105"/>
      <c r="I97" s="105"/>
    </row>
    <row r="98" spans="1:9" ht="15">
      <c r="A98" s="105"/>
      <c r="B98" s="105"/>
      <c r="C98" s="105"/>
      <c r="D98" s="105"/>
      <c r="E98" s="105"/>
      <c r="F98" s="105"/>
      <c r="G98" s="105"/>
      <c r="H98" s="105"/>
      <c r="I98" s="105"/>
    </row>
    <row r="99" spans="1:9" ht="15">
      <c r="A99" s="105"/>
      <c r="B99" s="105"/>
      <c r="C99" s="105"/>
      <c r="D99" s="105"/>
      <c r="E99" s="105"/>
      <c r="F99" s="105"/>
      <c r="G99" s="105"/>
      <c r="H99" s="105"/>
      <c r="I99" s="105"/>
    </row>
    <row r="100" spans="1:9" ht="15">
      <c r="A100" s="105"/>
      <c r="B100" s="105"/>
      <c r="C100" s="105"/>
      <c r="D100" s="105"/>
      <c r="E100" s="105"/>
      <c r="F100" s="105"/>
      <c r="G100" s="105"/>
      <c r="H100" s="105"/>
      <c r="I100" s="105"/>
    </row>
    <row r="101" spans="1:9" ht="15">
      <c r="A101" s="105"/>
      <c r="B101" s="105"/>
      <c r="C101" s="105"/>
      <c r="D101" s="105"/>
      <c r="E101" s="105"/>
      <c r="F101" s="105"/>
      <c r="G101" s="105"/>
      <c r="H101" s="105"/>
      <c r="I101" s="105"/>
    </row>
    <row r="102" spans="1:9" ht="15">
      <c r="A102" s="105"/>
      <c r="B102" s="105"/>
      <c r="C102" s="105"/>
      <c r="D102" s="105"/>
      <c r="E102" s="105"/>
      <c r="F102" s="105"/>
      <c r="G102" s="105"/>
      <c r="H102" s="105"/>
      <c r="I102" s="105"/>
    </row>
    <row r="103" spans="1:9" ht="15">
      <c r="A103" s="105"/>
      <c r="B103" s="105"/>
      <c r="C103" s="105"/>
      <c r="D103" s="105"/>
      <c r="E103" s="105"/>
      <c r="F103" s="105"/>
      <c r="G103" s="105"/>
      <c r="H103" s="105"/>
      <c r="I103" s="105"/>
    </row>
    <row r="104" spans="1:9" ht="15">
      <c r="A104" s="105"/>
      <c r="B104" s="105"/>
      <c r="C104" s="105"/>
      <c r="D104" s="105"/>
      <c r="E104" s="105"/>
      <c r="F104" s="105"/>
      <c r="G104" s="105"/>
      <c r="H104" s="105"/>
      <c r="I104" s="105"/>
    </row>
    <row r="105" spans="1:9" ht="15">
      <c r="A105" s="105"/>
      <c r="B105" s="105"/>
      <c r="C105" s="105"/>
      <c r="D105" s="105"/>
      <c r="E105" s="105"/>
      <c r="F105" s="105"/>
      <c r="G105" s="105"/>
      <c r="H105" s="105"/>
      <c r="I105" s="105"/>
    </row>
    <row r="106" spans="1:9" ht="15">
      <c r="A106" s="105"/>
      <c r="B106" s="105"/>
      <c r="C106" s="105"/>
      <c r="D106" s="105"/>
      <c r="E106" s="105"/>
      <c r="F106" s="105"/>
      <c r="G106" s="105"/>
      <c r="H106" s="105"/>
      <c r="I106" s="105"/>
    </row>
    <row r="107" spans="1:9" ht="15">
      <c r="A107" s="105"/>
      <c r="B107" s="105"/>
      <c r="C107" s="105"/>
      <c r="D107" s="105"/>
      <c r="E107" s="105"/>
      <c r="F107" s="105"/>
      <c r="G107" s="105"/>
      <c r="H107" s="105"/>
      <c r="I107" s="105"/>
    </row>
    <row r="108" spans="1:9" ht="15">
      <c r="A108" s="105"/>
      <c r="B108" s="105"/>
      <c r="C108" s="105"/>
      <c r="D108" s="105"/>
      <c r="E108" s="105"/>
      <c r="F108" s="105"/>
      <c r="G108" s="105"/>
      <c r="H108" s="105"/>
      <c r="I108" s="105"/>
    </row>
    <row r="109" spans="1:9" ht="15">
      <c r="A109" s="105"/>
      <c r="B109" s="105"/>
      <c r="C109" s="105"/>
      <c r="D109" s="105"/>
      <c r="E109" s="105"/>
      <c r="F109" s="105"/>
      <c r="G109" s="105"/>
      <c r="H109" s="105"/>
      <c r="I109" s="105"/>
    </row>
    <row r="110" spans="1:9" ht="15">
      <c r="A110" s="105"/>
      <c r="B110" s="105"/>
      <c r="C110" s="105"/>
      <c r="D110" s="105"/>
      <c r="E110" s="105"/>
      <c r="F110" s="105"/>
      <c r="G110" s="105"/>
      <c r="H110" s="105"/>
      <c r="I110" s="105"/>
    </row>
    <row r="111" spans="1:9" ht="15">
      <c r="A111" s="105"/>
      <c r="B111" s="105"/>
      <c r="C111" s="105"/>
      <c r="D111" s="105"/>
      <c r="E111" s="105"/>
      <c r="F111" s="105"/>
      <c r="G111" s="105"/>
      <c r="H111" s="105"/>
      <c r="I111" s="105"/>
    </row>
    <row r="112" spans="1:9" ht="15">
      <c r="A112" s="105"/>
      <c r="B112" s="105"/>
      <c r="C112" s="105"/>
      <c r="D112" s="105"/>
      <c r="E112" s="105"/>
      <c r="F112" s="105"/>
      <c r="G112" s="105"/>
      <c r="H112" s="105"/>
      <c r="I112" s="105"/>
    </row>
    <row r="113" spans="1:9" ht="15">
      <c r="A113" s="105"/>
      <c r="B113" s="105"/>
      <c r="C113" s="105"/>
      <c r="D113" s="105"/>
      <c r="E113" s="105"/>
      <c r="F113" s="105"/>
      <c r="G113" s="105"/>
      <c r="H113" s="105"/>
      <c r="I113" s="105"/>
    </row>
    <row r="114" spans="1:9" ht="15">
      <c r="A114" s="105"/>
      <c r="B114" s="105"/>
      <c r="C114" s="105"/>
      <c r="D114" s="105"/>
      <c r="E114" s="105"/>
      <c r="F114" s="105"/>
      <c r="G114" s="105"/>
      <c r="H114" s="105"/>
      <c r="I114" s="105"/>
    </row>
    <row r="115" spans="1:9" ht="15">
      <c r="A115" s="105"/>
      <c r="B115" s="105"/>
      <c r="C115" s="105"/>
      <c r="D115" s="105"/>
      <c r="E115" s="105"/>
      <c r="F115" s="105"/>
      <c r="G115" s="105"/>
      <c r="H115" s="105"/>
      <c r="I115" s="105"/>
    </row>
    <row r="116" spans="1:9" ht="15">
      <c r="A116" s="105"/>
      <c r="B116" s="105"/>
      <c r="C116" s="105"/>
      <c r="D116" s="105"/>
      <c r="E116" s="105"/>
      <c r="F116" s="105"/>
      <c r="G116" s="105"/>
      <c r="H116" s="105"/>
      <c r="I116" s="105"/>
    </row>
    <row r="117" spans="1:9" ht="15">
      <c r="A117" s="105"/>
      <c r="B117" s="105"/>
      <c r="C117" s="105"/>
      <c r="D117" s="105"/>
      <c r="E117" s="105"/>
      <c r="F117" s="105"/>
      <c r="G117" s="105"/>
      <c r="H117" s="105"/>
      <c r="I117" s="105"/>
    </row>
    <row r="118" spans="1:9" ht="15">
      <c r="A118" s="105"/>
      <c r="B118" s="105"/>
      <c r="C118" s="105"/>
      <c r="D118" s="105"/>
      <c r="E118" s="105"/>
      <c r="F118" s="105"/>
      <c r="G118" s="105"/>
      <c r="H118" s="105"/>
      <c r="I118" s="105"/>
    </row>
    <row r="119" spans="1:9" ht="15">
      <c r="A119" s="105"/>
      <c r="B119" s="105"/>
      <c r="C119" s="105"/>
      <c r="D119" s="105"/>
      <c r="E119" s="105"/>
      <c r="F119" s="105"/>
      <c r="G119" s="105"/>
      <c r="H119" s="105"/>
      <c r="I119" s="105"/>
    </row>
    <row r="120" spans="1:9" ht="15">
      <c r="A120" s="105"/>
      <c r="B120" s="105"/>
      <c r="C120" s="105"/>
      <c r="D120" s="105"/>
      <c r="E120" s="105"/>
      <c r="F120" s="105"/>
      <c r="G120" s="105"/>
      <c r="H120" s="105"/>
      <c r="I120" s="105"/>
    </row>
    <row r="121" spans="1:9" ht="15">
      <c r="A121" s="105"/>
      <c r="B121" s="105"/>
      <c r="C121" s="105"/>
      <c r="D121" s="105"/>
      <c r="E121" s="105"/>
      <c r="F121" s="105"/>
      <c r="G121" s="105"/>
      <c r="H121" s="105"/>
      <c r="I121" s="105"/>
    </row>
    <row r="122" spans="1:9" ht="15">
      <c r="A122" s="105"/>
      <c r="B122" s="105"/>
      <c r="C122" s="105"/>
      <c r="D122" s="105"/>
      <c r="E122" s="105"/>
      <c r="F122" s="105"/>
      <c r="G122" s="105"/>
      <c r="H122" s="105"/>
      <c r="I122" s="105"/>
    </row>
    <row r="123" spans="1:9" ht="15">
      <c r="A123" s="105"/>
      <c r="B123" s="105"/>
      <c r="C123" s="105"/>
      <c r="D123" s="105"/>
      <c r="E123" s="105"/>
      <c r="F123" s="105"/>
      <c r="G123" s="105"/>
      <c r="H123" s="105"/>
      <c r="I123" s="105"/>
    </row>
    <row r="124" spans="1:9" ht="15">
      <c r="A124" s="105"/>
      <c r="B124" s="105"/>
      <c r="C124" s="105"/>
      <c r="D124" s="105"/>
      <c r="E124" s="105"/>
      <c r="F124" s="105"/>
      <c r="G124" s="105"/>
      <c r="H124" s="105"/>
      <c r="I124" s="105"/>
    </row>
    <row r="125" spans="1:9" ht="15">
      <c r="A125" s="105"/>
      <c r="B125" s="105"/>
      <c r="C125" s="105"/>
      <c r="D125" s="105"/>
      <c r="E125" s="105"/>
      <c r="F125" s="105"/>
      <c r="G125" s="105"/>
      <c r="H125" s="105"/>
      <c r="I125" s="105"/>
    </row>
    <row r="126" spans="1:9" ht="15">
      <c r="A126" s="105"/>
      <c r="B126" s="105"/>
      <c r="C126" s="105"/>
      <c r="D126" s="105"/>
      <c r="E126" s="105"/>
      <c r="F126" s="105"/>
      <c r="G126" s="105"/>
      <c r="H126" s="105"/>
      <c r="I126" s="105"/>
    </row>
    <row r="127" spans="1:9" ht="15">
      <c r="A127" s="105"/>
      <c r="B127" s="105"/>
      <c r="C127" s="105"/>
      <c r="D127" s="105"/>
      <c r="E127" s="105"/>
      <c r="F127" s="105"/>
      <c r="G127" s="105"/>
      <c r="H127" s="105"/>
      <c r="I127" s="105"/>
    </row>
    <row r="128" spans="1:9" ht="15">
      <c r="A128" s="105"/>
      <c r="B128" s="105"/>
      <c r="C128" s="105"/>
      <c r="D128" s="105"/>
      <c r="E128" s="105"/>
      <c r="F128" s="105"/>
      <c r="G128" s="105"/>
      <c r="H128" s="105"/>
      <c r="I128" s="105"/>
    </row>
    <row r="129" spans="1:9" ht="15">
      <c r="A129" s="105"/>
      <c r="B129" s="105"/>
      <c r="C129" s="105"/>
      <c r="D129" s="105"/>
      <c r="E129" s="105"/>
      <c r="F129" s="105"/>
      <c r="G129" s="105"/>
      <c r="H129" s="105"/>
      <c r="I129" s="105"/>
    </row>
    <row r="130" spans="1:9" ht="15">
      <c r="A130" s="105"/>
      <c r="B130" s="105"/>
      <c r="C130" s="105"/>
      <c r="D130" s="105"/>
      <c r="E130" s="105"/>
      <c r="F130" s="105"/>
      <c r="G130" s="105"/>
      <c r="H130" s="105"/>
      <c r="I130" s="105"/>
    </row>
    <row r="131" spans="1:9" ht="15">
      <c r="A131" s="105"/>
      <c r="B131" s="105"/>
      <c r="C131" s="105"/>
      <c r="D131" s="105"/>
      <c r="E131" s="105"/>
      <c r="F131" s="105"/>
      <c r="G131" s="105"/>
      <c r="H131" s="105"/>
      <c r="I131" s="105"/>
    </row>
    <row r="132" spans="1:9" ht="15">
      <c r="A132" s="105"/>
      <c r="B132" s="105"/>
      <c r="C132" s="105"/>
      <c r="D132" s="105"/>
      <c r="E132" s="105"/>
      <c r="F132" s="105"/>
      <c r="G132" s="105"/>
      <c r="H132" s="105"/>
      <c r="I132" s="105"/>
    </row>
    <row r="133" spans="1:9" ht="15">
      <c r="A133" s="105"/>
      <c r="B133" s="105"/>
      <c r="C133" s="105"/>
      <c r="D133" s="105"/>
      <c r="E133" s="105"/>
      <c r="F133" s="105"/>
      <c r="G133" s="105"/>
      <c r="H133" s="105"/>
      <c r="I133" s="105"/>
    </row>
    <row r="134" spans="1:9" ht="15">
      <c r="A134" s="105"/>
      <c r="B134" s="105"/>
      <c r="C134" s="105"/>
      <c r="D134" s="105"/>
      <c r="E134" s="105"/>
      <c r="F134" s="105"/>
      <c r="G134" s="105"/>
      <c r="H134" s="105"/>
      <c r="I134" s="105"/>
    </row>
    <row r="135" spans="1:9" ht="15">
      <c r="A135" s="105"/>
      <c r="B135" s="105"/>
      <c r="C135" s="105"/>
      <c r="D135" s="105"/>
      <c r="E135" s="105"/>
      <c r="F135" s="105"/>
      <c r="G135" s="105"/>
      <c r="H135" s="105"/>
      <c r="I135" s="105"/>
    </row>
    <row r="136" spans="1:9" ht="15">
      <c r="A136" s="105"/>
      <c r="B136" s="105"/>
      <c r="C136" s="105"/>
      <c r="D136" s="105"/>
      <c r="E136" s="105"/>
      <c r="F136" s="105"/>
      <c r="G136" s="105"/>
      <c r="H136" s="105"/>
      <c r="I136" s="105"/>
    </row>
    <row r="137" spans="1:9" ht="15">
      <c r="A137" s="105"/>
      <c r="B137" s="105"/>
      <c r="C137" s="105"/>
      <c r="D137" s="105"/>
      <c r="E137" s="105"/>
      <c r="F137" s="105"/>
      <c r="G137" s="105"/>
      <c r="H137" s="105"/>
      <c r="I137" s="105"/>
    </row>
    <row r="138" spans="1:9" ht="15">
      <c r="A138" s="105"/>
      <c r="B138" s="105"/>
      <c r="C138" s="105"/>
      <c r="D138" s="105"/>
      <c r="E138" s="105"/>
      <c r="F138" s="105"/>
      <c r="G138" s="105"/>
      <c r="H138" s="105"/>
      <c r="I138" s="105"/>
    </row>
    <row r="139" spans="1:9" ht="15">
      <c r="A139" s="105"/>
      <c r="B139" s="105"/>
      <c r="C139" s="105"/>
      <c r="D139" s="105"/>
      <c r="E139" s="105"/>
      <c r="F139" s="105"/>
      <c r="G139" s="105"/>
      <c r="H139" s="105"/>
      <c r="I139" s="105"/>
    </row>
    <row r="140" spans="1:9" ht="15">
      <c r="A140" s="105"/>
      <c r="B140" s="105"/>
      <c r="C140" s="105"/>
      <c r="D140" s="105"/>
      <c r="E140" s="105"/>
      <c r="F140" s="105"/>
      <c r="G140" s="105"/>
      <c r="H140" s="105"/>
      <c r="I140" s="105"/>
    </row>
    <row r="141" spans="1:9" ht="15">
      <c r="A141" s="105"/>
      <c r="B141" s="105"/>
      <c r="C141" s="105"/>
      <c r="D141" s="105"/>
      <c r="E141" s="105"/>
      <c r="F141" s="105"/>
      <c r="G141" s="105"/>
      <c r="H141" s="105"/>
      <c r="I141" s="105"/>
    </row>
    <row r="142" spans="1:9" ht="15">
      <c r="A142" s="105"/>
      <c r="B142" s="105"/>
      <c r="C142" s="105"/>
      <c r="D142" s="105"/>
      <c r="E142" s="105"/>
      <c r="F142" s="105"/>
      <c r="G142" s="105"/>
      <c r="H142" s="105"/>
      <c r="I142" s="105"/>
    </row>
    <row r="143" spans="1:9" ht="15">
      <c r="A143" s="105"/>
      <c r="B143" s="105"/>
      <c r="C143" s="105"/>
      <c r="D143" s="105"/>
      <c r="E143" s="105"/>
      <c r="F143" s="105"/>
      <c r="G143" s="105"/>
      <c r="H143" s="105"/>
      <c r="I143" s="105"/>
    </row>
    <row r="144" spans="1:9" ht="15">
      <c r="A144" s="105"/>
      <c r="B144" s="105"/>
      <c r="C144" s="105"/>
      <c r="D144" s="105"/>
      <c r="E144" s="105"/>
      <c r="F144" s="105"/>
      <c r="G144" s="105"/>
      <c r="H144" s="105"/>
      <c r="I144" s="105"/>
    </row>
    <row r="145" spans="1:9" ht="15">
      <c r="A145" s="105"/>
      <c r="B145" s="105"/>
      <c r="C145" s="105"/>
      <c r="D145" s="105"/>
      <c r="E145" s="105"/>
      <c r="F145" s="105"/>
      <c r="G145" s="105"/>
      <c r="H145" s="105"/>
      <c r="I145" s="105"/>
    </row>
    <row r="146" spans="1:9" ht="15">
      <c r="A146" s="105"/>
      <c r="B146" s="105"/>
      <c r="C146" s="105"/>
      <c r="D146" s="105"/>
      <c r="E146" s="105"/>
      <c r="F146" s="105"/>
      <c r="G146" s="105"/>
      <c r="H146" s="105"/>
      <c r="I146" s="105"/>
    </row>
    <row r="147" spans="1:9" ht="15">
      <c r="A147" s="105"/>
      <c r="B147" s="105"/>
      <c r="C147" s="105"/>
      <c r="D147" s="105"/>
      <c r="E147" s="105"/>
      <c r="F147" s="105"/>
      <c r="G147" s="105"/>
      <c r="H147" s="105"/>
      <c r="I147" s="105"/>
    </row>
    <row r="148" spans="1:9" ht="15">
      <c r="A148" s="105"/>
      <c r="B148" s="105"/>
      <c r="C148" s="105"/>
      <c r="D148" s="105"/>
      <c r="E148" s="105"/>
      <c r="F148" s="105"/>
      <c r="G148" s="105"/>
      <c r="H148" s="105"/>
      <c r="I148" s="105"/>
    </row>
    <row r="149" spans="1:9" ht="15">
      <c r="A149" s="105"/>
      <c r="B149" s="105"/>
      <c r="C149" s="105"/>
      <c r="D149" s="105"/>
      <c r="E149" s="105"/>
      <c r="F149" s="105"/>
      <c r="G149" s="105"/>
      <c r="H149" s="105"/>
      <c r="I149" s="105"/>
    </row>
    <row r="150" spans="1:9" ht="15">
      <c r="A150" s="105"/>
      <c r="B150" s="105"/>
      <c r="C150" s="105"/>
      <c r="D150" s="105"/>
      <c r="E150" s="105"/>
      <c r="F150" s="105"/>
      <c r="G150" s="105"/>
      <c r="H150" s="105"/>
      <c r="I150" s="105"/>
    </row>
    <row r="151" spans="1:9" ht="15">
      <c r="A151" s="105"/>
      <c r="B151" s="105"/>
      <c r="C151" s="105"/>
      <c r="D151" s="105"/>
      <c r="E151" s="105"/>
      <c r="F151" s="105"/>
      <c r="G151" s="105"/>
      <c r="H151" s="105"/>
      <c r="I151" s="105"/>
    </row>
    <row r="152" spans="1:9" ht="15">
      <c r="A152" s="105"/>
      <c r="B152" s="105"/>
      <c r="C152" s="105"/>
      <c r="D152" s="105"/>
      <c r="E152" s="105"/>
      <c r="F152" s="105"/>
      <c r="G152" s="105"/>
      <c r="H152" s="105"/>
      <c r="I152" s="105"/>
    </row>
    <row r="153" spans="1:9" ht="15">
      <c r="A153" s="105"/>
      <c r="B153" s="105"/>
      <c r="C153" s="105"/>
      <c r="D153" s="105"/>
      <c r="E153" s="105"/>
      <c r="F153" s="105"/>
      <c r="G153" s="105"/>
      <c r="H153" s="105"/>
      <c r="I153" s="105"/>
    </row>
    <row r="154" spans="1:9" ht="15">
      <c r="A154" s="105"/>
      <c r="B154" s="105"/>
      <c r="C154" s="105"/>
      <c r="D154" s="105"/>
      <c r="E154" s="105"/>
      <c r="F154" s="105"/>
      <c r="G154" s="105"/>
      <c r="H154" s="105"/>
      <c r="I154" s="105"/>
    </row>
    <row r="155" spans="1:9" ht="15">
      <c r="A155" s="105"/>
      <c r="B155" s="105"/>
      <c r="C155" s="105"/>
      <c r="D155" s="105"/>
      <c r="E155" s="105"/>
      <c r="F155" s="105"/>
      <c r="G155" s="105"/>
      <c r="H155" s="105"/>
      <c r="I155" s="105"/>
    </row>
    <row r="156" spans="1:9" ht="15">
      <c r="A156" s="105"/>
      <c r="B156" s="105"/>
      <c r="C156" s="105"/>
      <c r="D156" s="105"/>
      <c r="E156" s="105"/>
      <c r="F156" s="105"/>
      <c r="G156" s="105"/>
      <c r="H156" s="105"/>
      <c r="I156" s="105"/>
    </row>
    <row r="157" spans="1:9" ht="15">
      <c r="A157" s="105"/>
      <c r="B157" s="105"/>
      <c r="C157" s="105"/>
      <c r="D157" s="105"/>
      <c r="E157" s="105"/>
      <c r="F157" s="105"/>
      <c r="G157" s="105"/>
      <c r="H157" s="105"/>
      <c r="I157" s="105"/>
    </row>
    <row r="158" spans="1:9" ht="15">
      <c r="A158" s="105"/>
      <c r="B158" s="105"/>
      <c r="C158" s="105"/>
      <c r="D158" s="105"/>
      <c r="E158" s="105"/>
      <c r="F158" s="105"/>
      <c r="G158" s="105"/>
      <c r="H158" s="105"/>
      <c r="I158" s="105"/>
    </row>
    <row r="159" spans="1:9" ht="15">
      <c r="A159" s="105"/>
      <c r="B159" s="105"/>
      <c r="C159" s="105"/>
      <c r="D159" s="105"/>
      <c r="E159" s="105"/>
      <c r="F159" s="105"/>
      <c r="G159" s="105"/>
      <c r="H159" s="105"/>
      <c r="I159" s="105"/>
    </row>
    <row r="160" spans="1:9" ht="15">
      <c r="A160" s="105"/>
      <c r="B160" s="105"/>
      <c r="C160" s="105"/>
      <c r="D160" s="105"/>
      <c r="E160" s="105"/>
      <c r="F160" s="105"/>
      <c r="G160" s="105"/>
      <c r="H160" s="105"/>
      <c r="I160" s="105"/>
    </row>
    <row r="161" spans="1:9" ht="15">
      <c r="A161" s="105"/>
      <c r="B161" s="105"/>
      <c r="C161" s="105"/>
      <c r="D161" s="105"/>
      <c r="E161" s="105"/>
      <c r="F161" s="105"/>
      <c r="G161" s="105"/>
      <c r="H161" s="105"/>
      <c r="I161" s="105"/>
    </row>
    <row r="162" spans="1:9" ht="15">
      <c r="A162" s="105"/>
      <c r="B162" s="105"/>
      <c r="C162" s="105"/>
      <c r="D162" s="105"/>
      <c r="E162" s="105"/>
      <c r="F162" s="105"/>
      <c r="G162" s="105"/>
      <c r="H162" s="105"/>
      <c r="I162" s="105"/>
    </row>
    <row r="163" spans="1:9" ht="15">
      <c r="A163" s="105"/>
      <c r="B163" s="105"/>
      <c r="C163" s="105"/>
      <c r="D163" s="105"/>
      <c r="E163" s="105"/>
      <c r="F163" s="105"/>
      <c r="G163" s="105"/>
      <c r="H163" s="105"/>
      <c r="I163" s="105"/>
    </row>
    <row r="164" spans="1:9" ht="15">
      <c r="A164" s="105"/>
      <c r="B164" s="105"/>
      <c r="C164" s="105"/>
      <c r="D164" s="105"/>
      <c r="E164" s="105"/>
      <c r="F164" s="105"/>
      <c r="G164" s="105"/>
      <c r="H164" s="105"/>
      <c r="I164" s="105"/>
    </row>
    <row r="165" spans="1:9" ht="15">
      <c r="A165" s="105"/>
      <c r="B165" s="105"/>
      <c r="C165" s="105"/>
      <c r="D165" s="105"/>
      <c r="E165" s="105"/>
      <c r="F165" s="105"/>
      <c r="G165" s="105"/>
      <c r="H165" s="105"/>
      <c r="I165" s="105"/>
    </row>
    <row r="166" spans="1:9" ht="15">
      <c r="A166" s="105"/>
      <c r="B166" s="105"/>
      <c r="C166" s="105"/>
      <c r="D166" s="105"/>
      <c r="E166" s="105"/>
      <c r="F166" s="105"/>
      <c r="G166" s="105"/>
      <c r="H166" s="105"/>
      <c r="I166" s="105"/>
    </row>
    <row r="167" spans="1:9" ht="15">
      <c r="A167" s="105"/>
      <c r="B167" s="105"/>
      <c r="C167" s="105"/>
      <c r="D167" s="105"/>
      <c r="E167" s="105"/>
      <c r="F167" s="105"/>
      <c r="G167" s="105"/>
      <c r="H167" s="105"/>
      <c r="I167" s="105"/>
    </row>
    <row r="168" spans="1:9" ht="15">
      <c r="A168" s="105"/>
      <c r="B168" s="105"/>
      <c r="C168" s="105"/>
      <c r="D168" s="105"/>
      <c r="E168" s="105"/>
      <c r="F168" s="105"/>
      <c r="G168" s="105"/>
      <c r="H168" s="105"/>
      <c r="I168" s="105"/>
    </row>
    <row r="169" spans="1:9" ht="15">
      <c r="A169" s="105"/>
      <c r="B169" s="105"/>
      <c r="C169" s="105"/>
      <c r="D169" s="105"/>
      <c r="E169" s="105"/>
      <c r="F169" s="105"/>
      <c r="G169" s="105"/>
      <c r="H169" s="105"/>
      <c r="I169" s="105"/>
    </row>
    <row r="170" spans="1:9" ht="15">
      <c r="A170" s="105"/>
      <c r="B170" s="105"/>
      <c r="C170" s="105"/>
      <c r="D170" s="105"/>
      <c r="E170" s="105"/>
      <c r="F170" s="105"/>
      <c r="G170" s="105"/>
      <c r="H170" s="105"/>
      <c r="I170" s="105"/>
    </row>
    <row r="171" spans="1:9" ht="15">
      <c r="A171" s="105"/>
      <c r="B171" s="105"/>
      <c r="C171" s="105"/>
      <c r="D171" s="105"/>
      <c r="E171" s="105"/>
      <c r="F171" s="105"/>
      <c r="G171" s="105"/>
      <c r="H171" s="105"/>
      <c r="I171" s="105"/>
    </row>
    <row r="172" spans="1:9" ht="15">
      <c r="A172" s="105"/>
      <c r="B172" s="105"/>
      <c r="C172" s="105"/>
      <c r="D172" s="105"/>
      <c r="E172" s="105"/>
      <c r="F172" s="105"/>
      <c r="G172" s="105"/>
      <c r="H172" s="105"/>
      <c r="I172" s="105"/>
    </row>
    <row r="173" spans="1:9" ht="15">
      <c r="A173" s="105"/>
      <c r="B173" s="105"/>
      <c r="C173" s="105"/>
      <c r="D173" s="105"/>
      <c r="E173" s="105"/>
      <c r="F173" s="105"/>
      <c r="G173" s="105"/>
      <c r="H173" s="105"/>
      <c r="I173" s="105"/>
    </row>
    <row r="174" spans="1:9" ht="15">
      <c r="A174" s="105"/>
      <c r="B174" s="105"/>
      <c r="C174" s="105"/>
      <c r="D174" s="105"/>
      <c r="E174" s="105"/>
      <c r="F174" s="105"/>
      <c r="G174" s="105"/>
      <c r="H174" s="105"/>
      <c r="I174" s="105"/>
    </row>
    <row r="175" spans="1:9" ht="15">
      <c r="A175" s="105"/>
      <c r="B175" s="105"/>
      <c r="C175" s="105"/>
      <c r="D175" s="105"/>
      <c r="E175" s="105"/>
      <c r="F175" s="105"/>
      <c r="G175" s="105"/>
      <c r="H175" s="105"/>
      <c r="I175" s="105"/>
    </row>
    <row r="176" spans="1:9" ht="15">
      <c r="A176" s="105"/>
      <c r="B176" s="105"/>
      <c r="C176" s="105"/>
      <c r="D176" s="105"/>
      <c r="E176" s="105"/>
      <c r="F176" s="105"/>
      <c r="G176" s="105"/>
      <c r="H176" s="105"/>
      <c r="I176" s="105"/>
    </row>
    <row r="177" spans="1:9" ht="15">
      <c r="A177" s="105"/>
      <c r="B177" s="105"/>
      <c r="C177" s="105"/>
      <c r="D177" s="105"/>
      <c r="E177" s="105"/>
      <c r="F177" s="105"/>
      <c r="G177" s="105"/>
      <c r="H177" s="105"/>
      <c r="I177" s="105"/>
    </row>
    <row r="178" spans="1:9" ht="15">
      <c r="A178" s="105"/>
      <c r="B178" s="105"/>
      <c r="C178" s="105"/>
      <c r="D178" s="105"/>
      <c r="E178" s="105"/>
      <c r="F178" s="105"/>
      <c r="G178" s="105"/>
      <c r="H178" s="105"/>
      <c r="I178" s="105"/>
    </row>
    <row r="179" spans="1:9" ht="15">
      <c r="A179" s="105"/>
      <c r="B179" s="105"/>
      <c r="C179" s="105"/>
      <c r="D179" s="105"/>
      <c r="E179" s="105"/>
      <c r="F179" s="105"/>
      <c r="G179" s="105"/>
      <c r="H179" s="105"/>
      <c r="I179" s="105"/>
    </row>
    <row r="180" spans="1:9" ht="15">
      <c r="A180" s="105"/>
      <c r="B180" s="105"/>
      <c r="C180" s="105"/>
      <c r="D180" s="105"/>
      <c r="E180" s="105"/>
      <c r="F180" s="105"/>
      <c r="G180" s="105"/>
      <c r="H180" s="105"/>
      <c r="I180" s="105"/>
    </row>
    <row r="181" spans="1:9" ht="15">
      <c r="A181" s="105"/>
      <c r="B181" s="105"/>
      <c r="C181" s="105"/>
      <c r="D181" s="105"/>
      <c r="E181" s="105"/>
      <c r="F181" s="105"/>
      <c r="G181" s="105"/>
      <c r="H181" s="105"/>
      <c r="I181" s="105"/>
    </row>
    <row r="182" spans="1:9" ht="15">
      <c r="A182" s="105"/>
      <c r="B182" s="105"/>
      <c r="C182" s="105"/>
      <c r="D182" s="105"/>
      <c r="E182" s="105"/>
      <c r="F182" s="105"/>
      <c r="G182" s="105"/>
      <c r="H182" s="105"/>
      <c r="I182" s="105"/>
    </row>
    <row r="183" spans="1:9" ht="15">
      <c r="A183" s="105"/>
      <c r="B183" s="105"/>
      <c r="C183" s="105"/>
      <c r="D183" s="105"/>
      <c r="E183" s="105"/>
      <c r="F183" s="105"/>
      <c r="G183" s="105"/>
      <c r="H183" s="105"/>
      <c r="I183" s="105"/>
    </row>
    <row r="184" spans="1:9" ht="15">
      <c r="A184" s="105"/>
      <c r="B184" s="105"/>
      <c r="C184" s="105"/>
      <c r="D184" s="105"/>
      <c r="E184" s="105"/>
      <c r="F184" s="105"/>
      <c r="G184" s="105"/>
      <c r="H184" s="105"/>
      <c r="I184" s="105"/>
    </row>
    <row r="185" spans="1:9" ht="15">
      <c r="A185" s="105"/>
      <c r="B185" s="105"/>
      <c r="C185" s="105"/>
      <c r="D185" s="105"/>
      <c r="E185" s="105"/>
      <c r="F185" s="105"/>
      <c r="G185" s="105"/>
      <c r="H185" s="105"/>
      <c r="I185" s="105"/>
    </row>
    <row r="186" spans="1:9" ht="15">
      <c r="A186" s="105"/>
      <c r="B186" s="105"/>
      <c r="C186" s="105"/>
      <c r="D186" s="105"/>
      <c r="E186" s="105"/>
      <c r="F186" s="105"/>
      <c r="G186" s="105"/>
      <c r="H186" s="105"/>
      <c r="I186" s="105"/>
    </row>
    <row r="187" spans="1:9" ht="15">
      <c r="A187" s="105"/>
      <c r="B187" s="105"/>
      <c r="C187" s="105"/>
      <c r="D187" s="105"/>
      <c r="E187" s="105"/>
      <c r="F187" s="105"/>
      <c r="G187" s="105"/>
      <c r="H187" s="105"/>
      <c r="I187" s="105"/>
    </row>
    <row r="188" spans="1:9" ht="15">
      <c r="A188" s="105"/>
      <c r="B188" s="105"/>
      <c r="C188" s="105"/>
      <c r="D188" s="105"/>
      <c r="E188" s="105"/>
      <c r="F188" s="105"/>
      <c r="G188" s="105"/>
      <c r="H188" s="105"/>
      <c r="I188" s="105"/>
    </row>
    <row r="189" spans="1:9" ht="15">
      <c r="A189" s="105"/>
      <c r="B189" s="105"/>
      <c r="C189" s="105"/>
      <c r="D189" s="105"/>
      <c r="E189" s="105"/>
      <c r="F189" s="105"/>
      <c r="G189" s="105"/>
      <c r="H189" s="105"/>
      <c r="I189" s="105"/>
    </row>
    <row r="190" spans="1:9" ht="15">
      <c r="A190" s="105"/>
      <c r="B190" s="105"/>
      <c r="C190" s="105"/>
      <c r="D190" s="105"/>
      <c r="E190" s="105"/>
      <c r="F190" s="105"/>
      <c r="G190" s="105"/>
      <c r="H190" s="105"/>
      <c r="I190" s="105"/>
    </row>
    <row r="191" spans="1:9" ht="15">
      <c r="A191" s="105"/>
      <c r="B191" s="105"/>
      <c r="C191" s="105"/>
      <c r="D191" s="105"/>
      <c r="E191" s="105"/>
      <c r="F191" s="105"/>
      <c r="G191" s="105"/>
      <c r="H191" s="105"/>
      <c r="I191" s="105"/>
    </row>
    <row r="192" spans="1:9" ht="15">
      <c r="A192" s="105"/>
      <c r="B192" s="105"/>
      <c r="C192" s="105"/>
      <c r="D192" s="105"/>
      <c r="E192" s="105"/>
      <c r="F192" s="105"/>
      <c r="G192" s="105"/>
      <c r="H192" s="105"/>
      <c r="I192" s="105"/>
    </row>
    <row r="193" spans="1:9" ht="15">
      <c r="A193" s="105"/>
      <c r="B193" s="105"/>
      <c r="C193" s="105"/>
      <c r="D193" s="105"/>
      <c r="E193" s="105"/>
      <c r="F193" s="105"/>
      <c r="G193" s="105"/>
      <c r="H193" s="105"/>
      <c r="I193" s="105"/>
    </row>
    <row r="194" spans="1:9" ht="15">
      <c r="A194" s="105"/>
      <c r="B194" s="105"/>
      <c r="C194" s="105"/>
      <c r="D194" s="105"/>
      <c r="E194" s="105"/>
      <c r="F194" s="105"/>
      <c r="G194" s="105"/>
      <c r="H194" s="105"/>
      <c r="I194" s="105"/>
    </row>
    <row r="195" spans="1:9" ht="15">
      <c r="A195" s="105"/>
      <c r="B195" s="105"/>
      <c r="C195" s="105"/>
      <c r="D195" s="105"/>
      <c r="E195" s="105"/>
      <c r="F195" s="105"/>
      <c r="G195" s="105"/>
      <c r="H195" s="105"/>
      <c r="I195" s="105"/>
    </row>
    <row r="196" spans="1:9" ht="15">
      <c r="A196" s="105"/>
      <c r="B196" s="105"/>
      <c r="C196" s="105"/>
      <c r="D196" s="105"/>
      <c r="E196" s="105"/>
      <c r="F196" s="105"/>
      <c r="G196" s="105"/>
      <c r="H196" s="105"/>
      <c r="I196" s="105"/>
    </row>
    <row r="197" spans="1:9" ht="15">
      <c r="A197" s="105"/>
      <c r="B197" s="105"/>
      <c r="C197" s="105"/>
      <c r="D197" s="105"/>
      <c r="E197" s="105"/>
      <c r="F197" s="105"/>
      <c r="G197" s="105"/>
      <c r="H197" s="105"/>
      <c r="I197" s="105"/>
    </row>
    <row r="198" spans="1:9" ht="15">
      <c r="A198" s="105"/>
      <c r="B198" s="105"/>
      <c r="C198" s="105"/>
      <c r="D198" s="105"/>
      <c r="E198" s="105"/>
      <c r="F198" s="105"/>
      <c r="G198" s="105"/>
      <c r="H198" s="105"/>
      <c r="I198" s="105"/>
    </row>
    <row r="199" spans="1:9" ht="15">
      <c r="A199" s="105"/>
      <c r="B199" s="105"/>
      <c r="C199" s="105"/>
      <c r="D199" s="105"/>
      <c r="E199" s="105"/>
      <c r="F199" s="105"/>
      <c r="G199" s="105"/>
      <c r="H199" s="105"/>
      <c r="I199" s="105"/>
    </row>
    <row r="200" spans="1:9" ht="15">
      <c r="A200" s="105"/>
      <c r="B200" s="105"/>
      <c r="C200" s="105"/>
      <c r="D200" s="105"/>
      <c r="E200" s="105"/>
      <c r="F200" s="105"/>
      <c r="G200" s="105"/>
      <c r="H200" s="105"/>
      <c r="I200" s="105"/>
    </row>
    <row r="201" spans="1:9" ht="15">
      <c r="A201" s="105"/>
      <c r="B201" s="105"/>
      <c r="C201" s="105"/>
      <c r="D201" s="105"/>
      <c r="E201" s="105"/>
      <c r="F201" s="105"/>
      <c r="G201" s="105"/>
      <c r="H201" s="105"/>
      <c r="I201" s="105"/>
    </row>
    <row r="202" spans="1:9" ht="15">
      <c r="A202" s="105"/>
      <c r="B202" s="105"/>
      <c r="C202" s="105"/>
      <c r="D202" s="105"/>
      <c r="E202" s="105"/>
      <c r="F202" s="105"/>
      <c r="G202" s="105"/>
      <c r="H202" s="105"/>
      <c r="I202" s="105"/>
    </row>
    <row r="203" spans="1:9" ht="15">
      <c r="A203" s="105"/>
      <c r="B203" s="105"/>
      <c r="C203" s="105"/>
      <c r="D203" s="105"/>
      <c r="E203" s="105"/>
      <c r="F203" s="105"/>
      <c r="G203" s="105"/>
      <c r="H203" s="105"/>
      <c r="I203" s="105"/>
    </row>
    <row r="204" spans="1:9" ht="15">
      <c r="A204" s="105"/>
      <c r="B204" s="105"/>
      <c r="C204" s="105"/>
      <c r="D204" s="105"/>
      <c r="E204" s="105"/>
      <c r="F204" s="105"/>
      <c r="G204" s="105"/>
      <c r="H204" s="105"/>
      <c r="I204" s="105"/>
    </row>
    <row r="205" spans="1:9" ht="15">
      <c r="A205" s="105"/>
      <c r="B205" s="105"/>
      <c r="C205" s="105"/>
      <c r="D205" s="105"/>
      <c r="E205" s="105"/>
      <c r="F205" s="105"/>
      <c r="G205" s="105"/>
      <c r="H205" s="105"/>
      <c r="I205" s="105"/>
    </row>
    <row r="206" spans="1:9" ht="15">
      <c r="A206" s="105"/>
      <c r="B206" s="105"/>
      <c r="C206" s="105"/>
      <c r="D206" s="105"/>
      <c r="E206" s="105"/>
      <c r="F206" s="105"/>
      <c r="G206" s="105"/>
      <c r="H206" s="105"/>
      <c r="I206" s="105"/>
    </row>
    <row r="207" spans="1:9" ht="15">
      <c r="A207" s="105"/>
      <c r="B207" s="105"/>
      <c r="C207" s="105"/>
      <c r="D207" s="105"/>
      <c r="E207" s="105"/>
      <c r="F207" s="105"/>
      <c r="G207" s="105"/>
      <c r="H207" s="105"/>
      <c r="I207" s="105"/>
    </row>
    <row r="208" spans="1:9" ht="15">
      <c r="A208" s="105"/>
      <c r="B208" s="105"/>
      <c r="C208" s="105"/>
      <c r="D208" s="105"/>
      <c r="E208" s="105"/>
      <c r="F208" s="105"/>
      <c r="G208" s="105"/>
      <c r="H208" s="105"/>
      <c r="I208" s="105"/>
    </row>
    <row r="209" spans="1:9" ht="15">
      <c r="A209" s="105"/>
      <c r="B209" s="105"/>
      <c r="C209" s="105"/>
      <c r="D209" s="105"/>
      <c r="E209" s="105"/>
      <c r="F209" s="105"/>
      <c r="G209" s="105"/>
      <c r="H209" s="105"/>
      <c r="I209" s="105"/>
    </row>
  </sheetData>
  <sheetProtection password="DADD" sheet="1" selectLockedCells="1"/>
  <mergeCells count="53">
    <mergeCell ref="A37:D40"/>
    <mergeCell ref="E36:I36"/>
    <mergeCell ref="A36:D36"/>
    <mergeCell ref="A31:C32"/>
    <mergeCell ref="F28:I28"/>
    <mergeCell ref="E37:I40"/>
    <mergeCell ref="D19:E20"/>
    <mergeCell ref="G13:H13"/>
    <mergeCell ref="A7:B7"/>
    <mergeCell ref="A11:B11"/>
    <mergeCell ref="G26:I26"/>
    <mergeCell ref="G32:I32"/>
    <mergeCell ref="F29:I29"/>
    <mergeCell ref="F30:I30"/>
    <mergeCell ref="G31:I31"/>
    <mergeCell ref="A47:E48"/>
    <mergeCell ref="C34:E35"/>
    <mergeCell ref="A33:C33"/>
    <mergeCell ref="C13:D13"/>
    <mergeCell ref="A21:C22"/>
    <mergeCell ref="D21:E22"/>
    <mergeCell ref="A14:B14"/>
    <mergeCell ref="A29:E29"/>
    <mergeCell ref="A28:E28"/>
    <mergeCell ref="E13:F13"/>
    <mergeCell ref="D26:E27"/>
    <mergeCell ref="A18:I18"/>
    <mergeCell ref="G15:H16"/>
    <mergeCell ref="G14:H14"/>
    <mergeCell ref="E14:F14"/>
    <mergeCell ref="A25:C25"/>
    <mergeCell ref="D23:E24"/>
    <mergeCell ref="A26:C27"/>
    <mergeCell ref="F27:G27"/>
    <mergeCell ref="F20:I25"/>
    <mergeCell ref="A23:C24"/>
    <mergeCell ref="C5:E5"/>
    <mergeCell ref="A13:B13"/>
    <mergeCell ref="C14:D14"/>
    <mergeCell ref="A15:B16"/>
    <mergeCell ref="A19:C20"/>
    <mergeCell ref="C7:E7"/>
    <mergeCell ref="C9:E9"/>
    <mergeCell ref="H27:I27"/>
    <mergeCell ref="A35:B35"/>
    <mergeCell ref="A34:B34"/>
    <mergeCell ref="A5:B5"/>
    <mergeCell ref="A9:B9"/>
    <mergeCell ref="C15:D16"/>
    <mergeCell ref="E15:F16"/>
    <mergeCell ref="D25:E25"/>
    <mergeCell ref="C11:E11"/>
    <mergeCell ref="F19:I19"/>
  </mergeCell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9" scale="94" r:id="rId2"/>
  <headerFooter>
    <oddFooter>&amp;R&amp;"Tahoma,Normal"&amp;9&amp;K0070C0Centre de Gestion du Var
Les cyclades - 1766 chemin de la Planquette
BP 90130
83957 La Garde Cedex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4"/>
  <sheetViews>
    <sheetView showGridLines="0" showZeros="0" zoomScale="110" zoomScaleNormal="110" workbookViewId="0" topLeftCell="A19">
      <selection activeCell="B30" sqref="B30:H30"/>
    </sheetView>
  </sheetViews>
  <sheetFormatPr defaultColWidth="11.421875" defaultRowHeight="15"/>
  <cols>
    <col min="1" max="16384" width="11.421875" style="1" customWidth="1"/>
  </cols>
  <sheetData>
    <row r="2" spans="4:5" ht="15">
      <c r="D2" s="80"/>
      <c r="E2" s="80"/>
    </row>
    <row r="3" spans="3:8" ht="23.25">
      <c r="C3" s="81" t="s">
        <v>187</v>
      </c>
      <c r="D3" s="81"/>
      <c r="E3" s="100"/>
      <c r="F3" s="81"/>
      <c r="G3" s="81"/>
      <c r="H3" s="81"/>
    </row>
    <row r="4" spans="1:5" s="14" customFormat="1" ht="12">
      <c r="A4" s="541" t="s">
        <v>195</v>
      </c>
      <c r="B4" s="541"/>
      <c r="C4" s="542">
        <f>'Compte Rendu Entretien P1 '!C5:E5</f>
        <v>0</v>
      </c>
      <c r="D4" s="542"/>
      <c r="E4" s="542"/>
    </row>
    <row r="5" spans="1:5" s="14" customFormat="1" ht="12">
      <c r="A5" s="541" t="s">
        <v>198</v>
      </c>
      <c r="B5" s="541"/>
      <c r="C5" s="542">
        <f>'Compte Rendu Entretien P1 '!C7:E7</f>
        <v>0</v>
      </c>
      <c r="D5" s="542"/>
      <c r="E5" s="542"/>
    </row>
    <row r="6" s="14" customFormat="1" ht="12"/>
    <row r="7" spans="1:5" s="14" customFormat="1" ht="12">
      <c r="A7" s="544" t="s">
        <v>32</v>
      </c>
      <c r="B7" s="545"/>
      <c r="C7" s="546">
        <f>'fiche de poste page 1 et 2'!C16</f>
        <v>0</v>
      </c>
      <c r="D7" s="547"/>
      <c r="E7" s="548"/>
    </row>
    <row r="8" spans="1:5" s="14" customFormat="1" ht="12">
      <c r="A8" s="544" t="s">
        <v>33</v>
      </c>
      <c r="B8" s="545"/>
      <c r="C8" s="546">
        <f>'fiche de poste page 1 et 2'!C20</f>
        <v>0</v>
      </c>
      <c r="D8" s="547"/>
      <c r="E8" s="548"/>
    </row>
    <row r="9" s="14" customFormat="1" ht="12"/>
    <row r="10" spans="1:8" s="14" customFormat="1" ht="12">
      <c r="A10" s="541" t="s">
        <v>34</v>
      </c>
      <c r="B10" s="541"/>
      <c r="C10" s="541" t="s">
        <v>35</v>
      </c>
      <c r="D10" s="541"/>
      <c r="E10" s="541" t="s">
        <v>36</v>
      </c>
      <c r="F10" s="541"/>
      <c r="G10" s="541" t="s">
        <v>37</v>
      </c>
      <c r="H10" s="541"/>
    </row>
    <row r="11" spans="1:8" s="14" customFormat="1" ht="12">
      <c r="A11" s="542">
        <f>'Compte Rendu Entretien P1 '!A14:B14</f>
        <v>0</v>
      </c>
      <c r="B11" s="542"/>
      <c r="C11" s="542">
        <f>'Compte Rendu Entretien P1 '!C14:D14</f>
        <v>0</v>
      </c>
      <c r="D11" s="542"/>
      <c r="E11" s="542">
        <f>'Compte Rendu Entretien P1 '!E14:F14</f>
        <v>0</v>
      </c>
      <c r="F11" s="542"/>
      <c r="G11" s="542">
        <f>'Compte Rendu Entretien P1 '!G14:H14</f>
        <v>0</v>
      </c>
      <c r="H11" s="542"/>
    </row>
    <row r="12" spans="1:8" s="14" customFormat="1" ht="15" customHeight="1">
      <c r="A12" s="492" t="s">
        <v>221</v>
      </c>
      <c r="B12" s="493"/>
      <c r="C12" s="533"/>
      <c r="D12" s="534"/>
      <c r="E12" s="535" t="s">
        <v>38</v>
      </c>
      <c r="F12" s="535"/>
      <c r="G12" s="536"/>
      <c r="H12" s="536"/>
    </row>
    <row r="13" spans="1:8" s="14" customFormat="1" ht="12">
      <c r="A13" s="494"/>
      <c r="B13" s="495"/>
      <c r="C13" s="534"/>
      <c r="D13" s="534"/>
      <c r="E13" s="535"/>
      <c r="F13" s="535"/>
      <c r="G13" s="536"/>
      <c r="H13" s="536"/>
    </row>
    <row r="14" s="14" customFormat="1" ht="12.75" thickBot="1"/>
    <row r="15" spans="1:8" s="14" customFormat="1" ht="12">
      <c r="A15" s="537" t="s">
        <v>208</v>
      </c>
      <c r="B15" s="538"/>
      <c r="C15" s="538"/>
      <c r="D15" s="538"/>
      <c r="E15" s="538"/>
      <c r="F15" s="538"/>
      <c r="G15" s="538"/>
      <c r="H15" s="539"/>
    </row>
    <row r="16" spans="1:8" s="14" customFormat="1" ht="12">
      <c r="A16" s="251"/>
      <c r="B16" s="241"/>
      <c r="C16" s="241"/>
      <c r="D16" s="241"/>
      <c r="E16" s="241"/>
      <c r="F16" s="241"/>
      <c r="G16" s="241"/>
      <c r="H16" s="252"/>
    </row>
    <row r="17" spans="1:8" s="14" customFormat="1" ht="12">
      <c r="A17" s="522" t="s">
        <v>184</v>
      </c>
      <c r="B17" s="523"/>
      <c r="C17" s="523"/>
      <c r="D17" s="523"/>
      <c r="E17" s="523"/>
      <c r="F17" s="523"/>
      <c r="G17" s="523"/>
      <c r="H17" s="253"/>
    </row>
    <row r="18" spans="1:8" s="14" customFormat="1" ht="12">
      <c r="A18" s="254"/>
      <c r="B18" s="512"/>
      <c r="C18" s="512"/>
      <c r="D18" s="512"/>
      <c r="E18" s="512"/>
      <c r="F18" s="512"/>
      <c r="G18" s="512"/>
      <c r="H18" s="513"/>
    </row>
    <row r="19" spans="1:8" s="14" customFormat="1" ht="12">
      <c r="A19" s="254"/>
      <c r="B19" s="512"/>
      <c r="C19" s="512"/>
      <c r="D19" s="512"/>
      <c r="E19" s="512"/>
      <c r="F19" s="512"/>
      <c r="G19" s="512"/>
      <c r="H19" s="513"/>
    </row>
    <row r="20" spans="1:8" s="14" customFormat="1" ht="12">
      <c r="A20" s="254"/>
      <c r="B20" s="512"/>
      <c r="C20" s="512"/>
      <c r="D20" s="512"/>
      <c r="E20" s="512"/>
      <c r="F20" s="512"/>
      <c r="G20" s="512"/>
      <c r="H20" s="513"/>
    </row>
    <row r="21" spans="1:8" s="14" customFormat="1" ht="12">
      <c r="A21" s="254"/>
      <c r="B21" s="512"/>
      <c r="C21" s="512"/>
      <c r="D21" s="512"/>
      <c r="E21" s="512"/>
      <c r="F21" s="512"/>
      <c r="G21" s="512"/>
      <c r="H21" s="513"/>
    </row>
    <row r="22" spans="1:8" s="14" customFormat="1" ht="12">
      <c r="A22" s="254"/>
      <c r="B22" s="255"/>
      <c r="C22" s="255"/>
      <c r="D22" s="255"/>
      <c r="E22" s="255"/>
      <c r="F22" s="255"/>
      <c r="G22" s="255"/>
      <c r="H22" s="253"/>
    </row>
    <row r="23" spans="1:8" s="14" customFormat="1" ht="12">
      <c r="A23" s="522" t="s">
        <v>49</v>
      </c>
      <c r="B23" s="523"/>
      <c r="C23" s="523"/>
      <c r="D23" s="523"/>
      <c r="E23" s="523"/>
      <c r="F23" s="523"/>
      <c r="G23" s="523"/>
      <c r="H23" s="540"/>
    </row>
    <row r="24" spans="1:8" s="14" customFormat="1" ht="12">
      <c r="A24" s="254"/>
      <c r="B24" s="512"/>
      <c r="C24" s="512"/>
      <c r="D24" s="512"/>
      <c r="E24" s="512"/>
      <c r="F24" s="512"/>
      <c r="G24" s="512"/>
      <c r="H24" s="513"/>
    </row>
    <row r="25" spans="1:8" s="14" customFormat="1" ht="12">
      <c r="A25" s="254"/>
      <c r="B25" s="512"/>
      <c r="C25" s="512"/>
      <c r="D25" s="512"/>
      <c r="E25" s="512"/>
      <c r="F25" s="512"/>
      <c r="G25" s="512"/>
      <c r="H25" s="513"/>
    </row>
    <row r="26" spans="1:8" s="14" customFormat="1" ht="12">
      <c r="A26" s="254"/>
      <c r="B26" s="512"/>
      <c r="C26" s="512"/>
      <c r="D26" s="512"/>
      <c r="E26" s="512"/>
      <c r="F26" s="512"/>
      <c r="G26" s="512"/>
      <c r="H26" s="513"/>
    </row>
    <row r="27" spans="1:8" s="14" customFormat="1" ht="12">
      <c r="A27" s="254"/>
      <c r="B27" s="512"/>
      <c r="C27" s="512"/>
      <c r="D27" s="512"/>
      <c r="E27" s="512"/>
      <c r="F27" s="512"/>
      <c r="G27" s="512"/>
      <c r="H27" s="513"/>
    </row>
    <row r="28" spans="1:8" s="14" customFormat="1" ht="12">
      <c r="A28" s="254"/>
      <c r="B28" s="255"/>
      <c r="C28" s="255"/>
      <c r="D28" s="255"/>
      <c r="E28" s="255"/>
      <c r="F28" s="255"/>
      <c r="G28" s="255"/>
      <c r="H28" s="253"/>
    </row>
    <row r="29" spans="1:8" s="15" customFormat="1" ht="12.75" thickBot="1">
      <c r="A29" s="522" t="s">
        <v>50</v>
      </c>
      <c r="B29" s="523"/>
      <c r="C29" s="523"/>
      <c r="D29" s="256"/>
      <c r="E29" s="256"/>
      <c r="F29" s="256"/>
      <c r="G29" s="256"/>
      <c r="H29" s="257"/>
    </row>
    <row r="30" spans="1:8" s="14" customFormat="1" ht="15" customHeight="1">
      <c r="A30" s="254"/>
      <c r="B30" s="524"/>
      <c r="C30" s="525"/>
      <c r="D30" s="525"/>
      <c r="E30" s="525"/>
      <c r="F30" s="525"/>
      <c r="G30" s="525"/>
      <c r="H30" s="526"/>
    </row>
    <row r="31" spans="1:8" s="14" customFormat="1" ht="12">
      <c r="A31" s="254"/>
      <c r="B31" s="527"/>
      <c r="C31" s="528"/>
      <c r="D31" s="528"/>
      <c r="E31" s="528"/>
      <c r="F31" s="528"/>
      <c r="G31" s="528"/>
      <c r="H31" s="529"/>
    </row>
    <row r="32" spans="1:8" s="14" customFormat="1" ht="12">
      <c r="A32" s="254"/>
      <c r="B32" s="527"/>
      <c r="C32" s="528"/>
      <c r="D32" s="528"/>
      <c r="E32" s="528"/>
      <c r="F32" s="528"/>
      <c r="G32" s="528"/>
      <c r="H32" s="529"/>
    </row>
    <row r="33" spans="1:8" s="14" customFormat="1" ht="12">
      <c r="A33" s="254"/>
      <c r="B33" s="527"/>
      <c r="C33" s="528"/>
      <c r="D33" s="528"/>
      <c r="E33" s="528"/>
      <c r="F33" s="528"/>
      <c r="G33" s="528"/>
      <c r="H33" s="529"/>
    </row>
    <row r="34" spans="1:8" s="14" customFormat="1" ht="12.75" thickBot="1">
      <c r="A34" s="254"/>
      <c r="B34" s="530"/>
      <c r="C34" s="531"/>
      <c r="D34" s="531"/>
      <c r="E34" s="531"/>
      <c r="F34" s="531"/>
      <c r="G34" s="531"/>
      <c r="H34" s="532"/>
    </row>
    <row r="35" spans="1:8" s="14" customFormat="1" ht="12.75" thickBot="1">
      <c r="A35" s="258"/>
      <c r="B35" s="259"/>
      <c r="C35" s="259"/>
      <c r="D35" s="259"/>
      <c r="E35" s="259"/>
      <c r="F35" s="259"/>
      <c r="G35" s="259"/>
      <c r="H35" s="260"/>
    </row>
    <row r="36" spans="1:8" s="14" customFormat="1" ht="12">
      <c r="A36" s="505" t="s">
        <v>209</v>
      </c>
      <c r="B36" s="506"/>
      <c r="C36" s="506"/>
      <c r="D36" s="506"/>
      <c r="E36" s="506"/>
      <c r="F36" s="506"/>
      <c r="G36" s="506"/>
      <c r="H36" s="507"/>
    </row>
    <row r="37" spans="1:8" s="14" customFormat="1" ht="12">
      <c r="A37" s="508"/>
      <c r="B37" s="403"/>
      <c r="C37" s="403"/>
      <c r="D37" s="403"/>
      <c r="E37" s="403"/>
      <c r="F37" s="403"/>
      <c r="G37" s="403"/>
      <c r="H37" s="509"/>
    </row>
    <row r="38" spans="1:8" s="14" customFormat="1" ht="12">
      <c r="A38" s="261" t="s">
        <v>51</v>
      </c>
      <c r="B38" s="256"/>
      <c r="C38" s="255"/>
      <c r="D38" s="255"/>
      <c r="E38" s="255"/>
      <c r="F38" s="255"/>
      <c r="G38" s="255"/>
      <c r="H38" s="253"/>
    </row>
    <row r="39" spans="1:8" s="14" customFormat="1" ht="12">
      <c r="A39" s="254"/>
      <c r="B39" s="512"/>
      <c r="C39" s="512"/>
      <c r="D39" s="512"/>
      <c r="E39" s="512"/>
      <c r="F39" s="512"/>
      <c r="G39" s="512"/>
      <c r="H39" s="513"/>
    </row>
    <row r="40" spans="1:8" s="14" customFormat="1" ht="12">
      <c r="A40" s="254"/>
      <c r="B40" s="512"/>
      <c r="C40" s="512"/>
      <c r="D40" s="512"/>
      <c r="E40" s="512"/>
      <c r="F40" s="512"/>
      <c r="G40" s="512"/>
      <c r="H40" s="513"/>
    </row>
    <row r="41" spans="1:8" s="14" customFormat="1" ht="12">
      <c r="A41" s="254"/>
      <c r="B41" s="512"/>
      <c r="C41" s="512"/>
      <c r="D41" s="512"/>
      <c r="E41" s="512"/>
      <c r="F41" s="512"/>
      <c r="G41" s="512"/>
      <c r="H41" s="513"/>
    </row>
    <row r="42" spans="1:8" s="14" customFormat="1" ht="12">
      <c r="A42" s="254"/>
      <c r="B42" s="512"/>
      <c r="C42" s="512"/>
      <c r="D42" s="512"/>
      <c r="E42" s="512"/>
      <c r="F42" s="512"/>
      <c r="G42" s="512"/>
      <c r="H42" s="513"/>
    </row>
    <row r="43" spans="1:8" s="14" customFormat="1" ht="12">
      <c r="A43" s="261" t="s">
        <v>199</v>
      </c>
      <c r="B43" s="255"/>
      <c r="C43" s="255"/>
      <c r="D43" s="255"/>
      <c r="E43" s="255"/>
      <c r="F43" s="255"/>
      <c r="G43" s="255"/>
      <c r="H43" s="253"/>
    </row>
    <row r="44" spans="1:8" s="14" customFormat="1" ht="12">
      <c r="A44" s="254"/>
      <c r="B44" s="510"/>
      <c r="C44" s="510"/>
      <c r="D44" s="510"/>
      <c r="E44" s="510"/>
      <c r="F44" s="510"/>
      <c r="G44" s="510"/>
      <c r="H44" s="511"/>
    </row>
    <row r="45" spans="1:8" s="14" customFormat="1" ht="12">
      <c r="A45" s="254"/>
      <c r="B45" s="510"/>
      <c r="C45" s="510"/>
      <c r="D45" s="510"/>
      <c r="E45" s="510"/>
      <c r="F45" s="510"/>
      <c r="G45" s="510"/>
      <c r="H45" s="511"/>
    </row>
    <row r="46" spans="1:8" s="14" customFormat="1" ht="12">
      <c r="A46" s="254"/>
      <c r="B46" s="510"/>
      <c r="C46" s="510"/>
      <c r="D46" s="510"/>
      <c r="E46" s="510"/>
      <c r="F46" s="510"/>
      <c r="G46" s="510"/>
      <c r="H46" s="511"/>
    </row>
    <row r="47" spans="1:8" s="14" customFormat="1" ht="12">
      <c r="A47" s="261" t="s">
        <v>183</v>
      </c>
      <c r="B47" s="255"/>
      <c r="C47" s="255"/>
      <c r="D47" s="255"/>
      <c r="E47" s="255"/>
      <c r="F47" s="255"/>
      <c r="G47" s="255"/>
      <c r="H47" s="253"/>
    </row>
    <row r="48" spans="1:8" s="14" customFormat="1" ht="12">
      <c r="A48" s="254"/>
      <c r="B48" s="512"/>
      <c r="C48" s="512"/>
      <c r="D48" s="512"/>
      <c r="E48" s="512"/>
      <c r="F48" s="512"/>
      <c r="G48" s="512"/>
      <c r="H48" s="513"/>
    </row>
    <row r="49" spans="1:8" s="14" customFormat="1" ht="12">
      <c r="A49" s="254"/>
      <c r="B49" s="512"/>
      <c r="C49" s="512"/>
      <c r="D49" s="512"/>
      <c r="E49" s="512"/>
      <c r="F49" s="512"/>
      <c r="G49" s="512"/>
      <c r="H49" s="513"/>
    </row>
    <row r="50" spans="1:8" s="14" customFormat="1" ht="12">
      <c r="A50" s="254"/>
      <c r="B50" s="512"/>
      <c r="C50" s="512"/>
      <c r="D50" s="512"/>
      <c r="E50" s="512"/>
      <c r="F50" s="512"/>
      <c r="G50" s="512"/>
      <c r="H50" s="513"/>
    </row>
    <row r="51" spans="1:8" s="14" customFormat="1" ht="12">
      <c r="A51" s="254"/>
      <c r="B51" s="512"/>
      <c r="C51" s="512"/>
      <c r="D51" s="512"/>
      <c r="E51" s="512"/>
      <c r="F51" s="512"/>
      <c r="G51" s="512"/>
      <c r="H51" s="513"/>
    </row>
    <row r="52" spans="1:8" s="14" customFormat="1" ht="12.75" thickBot="1">
      <c r="A52" s="258"/>
      <c r="B52" s="514"/>
      <c r="C52" s="514"/>
      <c r="D52" s="514"/>
      <c r="E52" s="514"/>
      <c r="F52" s="514"/>
      <c r="G52" s="514"/>
      <c r="H52" s="515"/>
    </row>
    <row r="53" s="14" customFormat="1" ht="12"/>
    <row r="54" spans="1:8" s="14" customFormat="1" ht="12">
      <c r="A54" s="496" t="s">
        <v>52</v>
      </c>
      <c r="B54" s="497"/>
      <c r="C54" s="498"/>
      <c r="D54" s="496" t="s">
        <v>53</v>
      </c>
      <c r="E54" s="497"/>
      <c r="F54" s="498"/>
      <c r="G54" s="516" t="s">
        <v>54</v>
      </c>
      <c r="H54" s="517"/>
    </row>
    <row r="55" spans="1:8" s="14" customFormat="1" ht="12">
      <c r="A55" s="499"/>
      <c r="B55" s="500"/>
      <c r="C55" s="501"/>
      <c r="D55" s="499"/>
      <c r="E55" s="500"/>
      <c r="F55" s="501"/>
      <c r="G55" s="518"/>
      <c r="H55" s="519"/>
    </row>
    <row r="56" spans="1:8" s="14" customFormat="1" ht="12">
      <c r="A56" s="499"/>
      <c r="B56" s="500"/>
      <c r="C56" s="501"/>
      <c r="D56" s="499"/>
      <c r="E56" s="500"/>
      <c r="F56" s="501"/>
      <c r="G56" s="518"/>
      <c r="H56" s="519"/>
    </row>
    <row r="57" spans="1:8" s="14" customFormat="1" ht="12">
      <c r="A57" s="499"/>
      <c r="B57" s="500"/>
      <c r="C57" s="501"/>
      <c r="D57" s="499"/>
      <c r="E57" s="500"/>
      <c r="F57" s="501"/>
      <c r="G57" s="518"/>
      <c r="H57" s="519"/>
    </row>
    <row r="58" spans="1:8" s="14" customFormat="1" ht="12">
      <c r="A58" s="502"/>
      <c r="B58" s="503"/>
      <c r="C58" s="504"/>
      <c r="D58" s="502"/>
      <c r="E58" s="503"/>
      <c r="F58" s="504"/>
      <c r="G58" s="520"/>
      <c r="H58" s="521"/>
    </row>
    <row r="59" s="14" customFormat="1" ht="12"/>
    <row r="60" spans="1:8" s="14" customFormat="1" ht="12">
      <c r="A60" s="496" t="s">
        <v>203</v>
      </c>
      <c r="B60" s="497"/>
      <c r="C60" s="497"/>
      <c r="D60" s="497"/>
      <c r="E60" s="497"/>
      <c r="F60" s="497"/>
      <c r="G60" s="497"/>
      <c r="H60" s="498"/>
    </row>
    <row r="61" spans="1:8" s="14" customFormat="1" ht="12">
      <c r="A61" s="499"/>
      <c r="B61" s="500"/>
      <c r="C61" s="500"/>
      <c r="D61" s="500"/>
      <c r="E61" s="500"/>
      <c r="F61" s="500"/>
      <c r="G61" s="500"/>
      <c r="H61" s="501"/>
    </row>
    <row r="62" spans="1:8" ht="15">
      <c r="A62" s="502"/>
      <c r="B62" s="503"/>
      <c r="C62" s="503"/>
      <c r="D62" s="503"/>
      <c r="E62" s="503"/>
      <c r="F62" s="503"/>
      <c r="G62" s="503"/>
      <c r="H62" s="504"/>
    </row>
    <row r="64" spans="4:5" ht="15">
      <c r="D64" s="543"/>
      <c r="E64" s="543"/>
    </row>
  </sheetData>
  <sheetProtection password="DADD" sheet="1" selectLockedCells="1"/>
  <mergeCells count="40">
    <mergeCell ref="D64:E64"/>
    <mergeCell ref="A4:B4"/>
    <mergeCell ref="C4:E4"/>
    <mergeCell ref="A5:B5"/>
    <mergeCell ref="C5:E5"/>
    <mergeCell ref="A7:B7"/>
    <mergeCell ref="C7:E7"/>
    <mergeCell ref="A8:B8"/>
    <mergeCell ref="C8:E8"/>
    <mergeCell ref="A10:B10"/>
    <mergeCell ref="A23:H23"/>
    <mergeCell ref="A17:G17"/>
    <mergeCell ref="B18:H21"/>
    <mergeCell ref="C10:D10"/>
    <mergeCell ref="E10:F10"/>
    <mergeCell ref="G10:H10"/>
    <mergeCell ref="A11:B11"/>
    <mergeCell ref="C11:D11"/>
    <mergeCell ref="E11:F11"/>
    <mergeCell ref="G11:H11"/>
    <mergeCell ref="B30:H30"/>
    <mergeCell ref="B32:H32"/>
    <mergeCell ref="B33:H33"/>
    <mergeCell ref="B31:H31"/>
    <mergeCell ref="B34:H34"/>
    <mergeCell ref="C12:D13"/>
    <mergeCell ref="E12:F13"/>
    <mergeCell ref="G12:H13"/>
    <mergeCell ref="A15:H15"/>
    <mergeCell ref="B24:H27"/>
    <mergeCell ref="A12:B13"/>
    <mergeCell ref="A60:H62"/>
    <mergeCell ref="A36:H37"/>
    <mergeCell ref="B44:H46"/>
    <mergeCell ref="B39:H42"/>
    <mergeCell ref="B48:H52"/>
    <mergeCell ref="G54:H58"/>
    <mergeCell ref="D54:F58"/>
    <mergeCell ref="A54:C58"/>
    <mergeCell ref="A29:C29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2"/>
  <headerFooter>
    <oddFooter>&amp;C
&amp;R&amp;"Tahoma,Normal"&amp;9&amp;K0070C0Centre de Gestion du Var
Les cyclades - 1766 chemin de la Planquette
BP 90130
83957 La Garde Cedex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C92"/>
  <sheetViews>
    <sheetView showGridLines="0" showZeros="0" zoomScale="110" zoomScaleNormal="110" workbookViewId="0" topLeftCell="A6">
      <selection activeCell="C75" sqref="C75"/>
    </sheetView>
  </sheetViews>
  <sheetFormatPr defaultColWidth="11.421875" defaultRowHeight="15"/>
  <cols>
    <col min="1" max="1" width="34.57421875" style="12" customWidth="1"/>
    <col min="2" max="2" width="12.57421875" style="21" customWidth="1"/>
    <col min="3" max="3" width="45.421875" style="12" customWidth="1"/>
    <col min="4" max="16384" width="11.421875" style="12" customWidth="1"/>
  </cols>
  <sheetData>
    <row r="1" ht="12.75"/>
    <row r="2" ht="12.75"/>
    <row r="3" ht="12.75"/>
    <row r="4" spans="1:3" ht="12.75">
      <c r="A4" s="90" t="s">
        <v>200</v>
      </c>
      <c r="B4" s="221" t="s">
        <v>178</v>
      </c>
      <c r="C4" s="62" t="s">
        <v>83</v>
      </c>
    </row>
    <row r="5" spans="1:3" ht="12.75">
      <c r="A5" s="91">
        <f>IF('bilan entretien'!E6="x",'bilan entretien'!B6,"")</f>
      </c>
      <c r="B5" s="222">
        <f>'bilan entretien'!F6</f>
        <v>0</v>
      </c>
      <c r="C5" s="85"/>
    </row>
    <row r="6" spans="1:3" ht="12.75">
      <c r="A6" s="91">
        <f>IF('bilan entretien'!E7="x",'bilan entretien'!B7,"")</f>
      </c>
      <c r="B6" s="222">
        <f>'bilan entretien'!F7</f>
        <v>0</v>
      </c>
      <c r="C6" s="85"/>
    </row>
    <row r="7" spans="1:3" ht="12.75">
      <c r="A7" s="91">
        <f>IF('bilan entretien'!E8="x",'bilan entretien'!B8,"")</f>
      </c>
      <c r="B7" s="222">
        <f>'bilan entretien'!F8</f>
        <v>0</v>
      </c>
      <c r="C7" s="85"/>
    </row>
    <row r="8" spans="1:3" ht="12.75">
      <c r="A8" s="91">
        <f>IF('bilan entretien'!E9="x",'bilan entretien'!B9,"")</f>
      </c>
      <c r="B8" s="222">
        <f>'bilan entretien'!F9</f>
        <v>0</v>
      </c>
      <c r="C8" s="85"/>
    </row>
    <row r="9" spans="1:3" ht="12.75">
      <c r="A9" s="91">
        <f>IF('bilan entretien'!E10="x",'bilan entretien'!B10,"")</f>
      </c>
      <c r="B9" s="222">
        <f>'bilan entretien'!F10</f>
        <v>0</v>
      </c>
      <c r="C9" s="85"/>
    </row>
    <row r="10" spans="1:3" ht="12.75">
      <c r="A10" s="91">
        <f>IF('bilan entretien'!E11="x",'bilan entretien'!B11,"")</f>
      </c>
      <c r="B10" s="222">
        <f>'bilan entretien'!F11</f>
        <v>0</v>
      </c>
      <c r="C10" s="85"/>
    </row>
    <row r="11" spans="1:3" ht="12.75">
      <c r="A11" s="91">
        <f>IF('bilan entretien'!E12="x",'bilan entretien'!B12,"")</f>
      </c>
      <c r="B11" s="222">
        <f>'bilan entretien'!F12</f>
        <v>0</v>
      </c>
      <c r="C11" s="85"/>
    </row>
    <row r="12" spans="1:3" ht="12.75">
      <c r="A12" s="91">
        <f>IF('bilan entretien'!E13="x",'bilan entretien'!B13,"")</f>
      </c>
      <c r="B12" s="222">
        <f>'bilan entretien'!F13</f>
        <v>0</v>
      </c>
      <c r="C12" s="85"/>
    </row>
    <row r="13" spans="1:3" ht="12.75">
      <c r="A13" s="91">
        <f>IF('bilan entretien'!E14="x",'bilan entretien'!B14,"")</f>
      </c>
      <c r="B13" s="222">
        <f>'bilan entretien'!F14</f>
        <v>0</v>
      </c>
      <c r="C13" s="85"/>
    </row>
    <row r="14" spans="1:3" ht="12.75" hidden="1">
      <c r="A14" s="91" t="e">
        <f>IF('bilan entretien'!#REF!="x",'bilan entretien'!#REF!,"")</f>
        <v>#REF!</v>
      </c>
      <c r="B14" s="222" t="e">
        <f>'bilan entretien'!#REF!</f>
        <v>#REF!</v>
      </c>
      <c r="C14" s="85"/>
    </row>
    <row r="15" spans="1:3" ht="12.75">
      <c r="A15" s="91">
        <f>IF('bilan entretien'!E15="x",'bilan entretien'!B15,"")</f>
      </c>
      <c r="B15" s="222">
        <f>'bilan entretien'!F15</f>
        <v>0</v>
      </c>
      <c r="C15" s="85"/>
    </row>
    <row r="16" spans="1:3" ht="12.75" hidden="1">
      <c r="A16" s="91">
        <f>IF('bilan entretien'!E16="x",'bilan entretien'!B16,"")</f>
      </c>
      <c r="B16" s="222" t="str">
        <f>'bilan entretien'!F16</f>
        <v>Priorité</v>
      </c>
      <c r="C16" s="85"/>
    </row>
    <row r="17" spans="1:3" ht="12.75">
      <c r="A17" s="91">
        <f>IF('bilan entretien'!E17="x",'bilan entretien'!B17,"")</f>
      </c>
      <c r="B17" s="222">
        <f>'bilan entretien'!F17</f>
        <v>0</v>
      </c>
      <c r="C17" s="85"/>
    </row>
    <row r="18" spans="1:3" ht="12.75">
      <c r="A18" s="91">
        <f>IF('bilan entretien'!E18="x",'bilan entretien'!B18,"")</f>
      </c>
      <c r="B18" s="222">
        <f>'bilan entretien'!F18</f>
        <v>0</v>
      </c>
      <c r="C18" s="85"/>
    </row>
    <row r="19" spans="1:3" ht="12.75">
      <c r="A19" s="91">
        <f>IF('bilan entretien'!E19="x",'bilan entretien'!B19,"")</f>
      </c>
      <c r="B19" s="222">
        <f>'bilan entretien'!F19</f>
        <v>0</v>
      </c>
      <c r="C19" s="85"/>
    </row>
    <row r="20" spans="1:3" ht="12.75">
      <c r="A20" s="91">
        <f>IF('bilan entretien'!E20="x",'bilan entretien'!B20,"")</f>
      </c>
      <c r="B20" s="222">
        <f>'bilan entretien'!F20</f>
        <v>0</v>
      </c>
      <c r="C20" s="85"/>
    </row>
    <row r="21" spans="1:3" ht="12.75">
      <c r="A21" s="91">
        <f>IF('bilan entretien'!E21="x",'bilan entretien'!B21,"")</f>
      </c>
      <c r="B21" s="222">
        <f>'bilan entretien'!F21</f>
        <v>0</v>
      </c>
      <c r="C21" s="85"/>
    </row>
    <row r="22" spans="1:3" ht="12.75">
      <c r="A22" s="91">
        <f>IF('bilan entretien'!E22="x",'bilan entretien'!B22,"")</f>
      </c>
      <c r="B22" s="222">
        <f>'bilan entretien'!F22</f>
        <v>0</v>
      </c>
      <c r="C22" s="85"/>
    </row>
    <row r="23" spans="1:3" ht="12.75">
      <c r="A23" s="91">
        <f>IF('bilan entretien'!E23="x",'bilan entretien'!B23,"")</f>
      </c>
      <c r="B23" s="222">
        <f>'bilan entretien'!F23</f>
        <v>0</v>
      </c>
      <c r="C23" s="85"/>
    </row>
    <row r="24" spans="1:3" ht="12.75">
      <c r="A24" s="91">
        <f>IF('bilan entretien'!E24="x",'bilan entretien'!B24,"")</f>
      </c>
      <c r="B24" s="222">
        <f>'bilan entretien'!F24</f>
        <v>0</v>
      </c>
      <c r="C24" s="85"/>
    </row>
    <row r="25" spans="1:3" ht="12.75">
      <c r="A25" s="91">
        <f>IF('bilan entretien'!E25="x",'bilan entretien'!B25,"")</f>
      </c>
      <c r="B25" s="222">
        <f>'bilan entretien'!F25</f>
        <v>0</v>
      </c>
      <c r="C25" s="85"/>
    </row>
    <row r="26" spans="1:3" ht="12.75">
      <c r="A26" s="91">
        <f>IF('bilan entretien'!E26="x",'bilan entretien'!B26,"")</f>
      </c>
      <c r="B26" s="222">
        <f>'bilan entretien'!F26</f>
        <v>0</v>
      </c>
      <c r="C26" s="85"/>
    </row>
    <row r="27" spans="1:3" ht="12.75">
      <c r="A27" s="91">
        <f>IF('bilan entretien'!E27="x",'bilan entretien'!B27,"")</f>
      </c>
      <c r="B27" s="222">
        <f>'bilan entretien'!F27</f>
        <v>0</v>
      </c>
      <c r="C27" s="85"/>
    </row>
    <row r="28" spans="1:3" ht="12.75">
      <c r="A28" s="91">
        <f>IF('bilan entretien'!E28="x",'bilan entretien'!B28,"")</f>
      </c>
      <c r="B28" s="222">
        <f>'bilan entretien'!F28</f>
        <v>0</v>
      </c>
      <c r="C28" s="85"/>
    </row>
    <row r="29" spans="1:3" ht="12.75">
      <c r="A29" s="91">
        <f>IF('bilan entretien'!E29="x",'bilan entretien'!B29,"")</f>
      </c>
      <c r="B29" s="222">
        <f>'bilan entretien'!F29</f>
        <v>0</v>
      </c>
      <c r="C29" s="85"/>
    </row>
    <row r="30" spans="1:3" ht="12.75">
      <c r="A30" s="91">
        <f>IF('bilan entretien'!E30="x",'bilan entretien'!B30,"")</f>
      </c>
      <c r="B30" s="222">
        <f>'bilan entretien'!F30</f>
        <v>0</v>
      </c>
      <c r="C30" s="85"/>
    </row>
    <row r="31" spans="1:3" ht="12.75">
      <c r="A31" s="91">
        <f>IF('bilan entretien'!E31="x",'bilan entretien'!B31,"")</f>
      </c>
      <c r="B31" s="222">
        <f>'bilan entretien'!F31</f>
        <v>0</v>
      </c>
      <c r="C31" s="85"/>
    </row>
    <row r="32" spans="1:3" ht="12.75">
      <c r="A32" s="91">
        <f>IF('bilan entretien'!E32="x",'bilan entretien'!B32,"")</f>
      </c>
      <c r="B32" s="222">
        <f>'bilan entretien'!F32</f>
        <v>0</v>
      </c>
      <c r="C32" s="85"/>
    </row>
    <row r="33" spans="1:3" ht="12.75">
      <c r="A33" s="91">
        <f>IF('bilan entretien'!E33="x",'bilan entretien'!B33,"")</f>
      </c>
      <c r="B33" s="222">
        <f>'bilan entretien'!F33</f>
        <v>0</v>
      </c>
      <c r="C33" s="85"/>
    </row>
    <row r="34" spans="1:3" ht="12.75">
      <c r="A34" s="91">
        <f>IF('bilan entretien'!E34="x",'bilan entretien'!B34,"")</f>
      </c>
      <c r="B34" s="222">
        <f>'bilan entretien'!F34</f>
        <v>0</v>
      </c>
      <c r="C34" s="85"/>
    </row>
    <row r="35" spans="1:3" ht="12.75">
      <c r="A35" s="91">
        <f>IF('bilan entretien'!E35="x",'bilan entretien'!B35,"")</f>
      </c>
      <c r="B35" s="222">
        <f>'bilan entretien'!F35</f>
        <v>0</v>
      </c>
      <c r="C35" s="85"/>
    </row>
    <row r="36" spans="1:3" ht="12.75">
      <c r="A36" s="91">
        <f>IF('bilan entretien'!E36="x",'bilan entretien'!B36,"")</f>
      </c>
      <c r="B36" s="222">
        <f>'bilan entretien'!F36</f>
        <v>0</v>
      </c>
      <c r="C36" s="85"/>
    </row>
    <row r="37" spans="1:3" ht="12.75" hidden="1">
      <c r="A37" s="91">
        <f>IF('bilan entretien'!E40="x",'bilan entretien'!B40,"")</f>
      </c>
      <c r="B37" s="222">
        <f>'bilan entretien'!F37</f>
        <v>0</v>
      </c>
      <c r="C37" s="85"/>
    </row>
    <row r="38" spans="1:3" ht="12.75" hidden="1">
      <c r="A38" s="91">
        <f>IF('bilan entretien'!E41="x",'bilan entretien'!B41,"")</f>
      </c>
      <c r="B38" s="222">
        <f>'bilan entretien'!F38</f>
        <v>0</v>
      </c>
      <c r="C38" s="85"/>
    </row>
    <row r="39" spans="1:3" ht="12.75" hidden="1">
      <c r="A39" s="91">
        <f>IF('bilan entretien'!E43="x",'bilan entretien'!B43,"")</f>
      </c>
      <c r="B39" s="222">
        <f>'bilan entretien'!F39</f>
        <v>0</v>
      </c>
      <c r="C39" s="85"/>
    </row>
    <row r="40" spans="1:3" ht="12.75" hidden="1">
      <c r="A40" s="91">
        <f>IF('bilan entretien'!E44="x",'bilan entretien'!B44,"")</f>
      </c>
      <c r="B40" s="222">
        <f>'bilan entretien'!F40</f>
        <v>0</v>
      </c>
      <c r="C40" s="85"/>
    </row>
    <row r="41" spans="1:3" ht="12.75" hidden="1">
      <c r="A41" s="91">
        <f>IF('bilan entretien'!E60="x",'bilan entretien'!B60,"")</f>
      </c>
      <c r="B41" s="222" t="s">
        <v>214</v>
      </c>
      <c r="C41" s="85"/>
    </row>
    <row r="42" spans="1:3" ht="12.75" hidden="1">
      <c r="A42" s="91" t="e">
        <f>IF('bilan entretien'!#REF!="x",'bilan entretien'!#REF!,"")</f>
        <v>#REF!</v>
      </c>
      <c r="B42" s="222"/>
      <c r="C42" s="85"/>
    </row>
    <row r="43" spans="1:3" ht="12.75" hidden="1">
      <c r="A43" s="91">
        <f>IF('bilan entretien'!E61="x",'bilan entretien'!B61,"")</f>
      </c>
      <c r="B43" s="222" t="str">
        <f>'bilan entretien'!F61</f>
        <v>Priorité</v>
      </c>
      <c r="C43" s="85"/>
    </row>
    <row r="44" spans="1:3" ht="12.75">
      <c r="A44" s="91">
        <f>IF('bilan entretien'!E62="x",'bilan entretien'!B62,"")</f>
      </c>
      <c r="B44" s="222">
        <f>'bilan entretien'!F62</f>
        <v>0</v>
      </c>
      <c r="C44" s="85"/>
    </row>
    <row r="45" spans="1:3" ht="12.75">
      <c r="A45" s="91">
        <f>IF('bilan entretien'!E63="x",'bilan entretien'!B63,"")</f>
      </c>
      <c r="B45" s="222">
        <f>'bilan entretien'!F63</f>
        <v>0</v>
      </c>
      <c r="C45" s="85"/>
    </row>
    <row r="46" spans="1:3" ht="12.75">
      <c r="A46" s="91">
        <f>IF('bilan entretien'!E64="x",'bilan entretien'!B64,"")</f>
      </c>
      <c r="B46" s="222">
        <f>'bilan entretien'!F64</f>
        <v>0</v>
      </c>
      <c r="C46" s="85"/>
    </row>
    <row r="47" spans="1:3" ht="12.75">
      <c r="A47" s="91">
        <f>IF('bilan entretien'!E65="x",'bilan entretien'!B65,"")</f>
      </c>
      <c r="B47" s="222">
        <f>'bilan entretien'!F65</f>
        <v>0</v>
      </c>
      <c r="C47" s="85"/>
    </row>
    <row r="48" spans="1:3" ht="12.75">
      <c r="A48" s="91">
        <f>IF('bilan entretien'!E66="x",'bilan entretien'!B66,"")</f>
      </c>
      <c r="B48" s="222">
        <f>'bilan entretien'!F66</f>
        <v>0</v>
      </c>
      <c r="C48" s="85"/>
    </row>
    <row r="49" spans="1:3" ht="12.75">
      <c r="A49" s="91">
        <f>IF('bilan entretien'!E67="x",'bilan entretien'!B67,"")</f>
      </c>
      <c r="B49" s="222">
        <f>'bilan entretien'!F67</f>
        <v>0</v>
      </c>
      <c r="C49" s="85"/>
    </row>
    <row r="50" spans="1:3" ht="12.75">
      <c r="A50" s="91">
        <f>IF('bilan entretien'!E68="x",'bilan entretien'!B68,"")</f>
      </c>
      <c r="B50" s="222">
        <f>'bilan entretien'!F68</f>
        <v>0</v>
      </c>
      <c r="C50" s="85"/>
    </row>
    <row r="51" spans="1:3" ht="12.75">
      <c r="A51" s="91">
        <f>IF('bilan entretien'!E69="x",'bilan entretien'!B69,"")</f>
      </c>
      <c r="B51" s="222">
        <f>'bilan entretien'!F69</f>
        <v>0</v>
      </c>
      <c r="C51" s="85"/>
    </row>
    <row r="52" spans="1:3" ht="12.75">
      <c r="A52" s="91">
        <f>IF('bilan entretien'!E70="x",'bilan entretien'!B70,"")</f>
      </c>
      <c r="B52" s="222">
        <f>'bilan entretien'!F70</f>
        <v>0</v>
      </c>
      <c r="C52" s="85"/>
    </row>
    <row r="53" spans="1:3" ht="12.75">
      <c r="A53" s="91">
        <f>IF('bilan entretien'!E71="x",'bilan entretien'!B71,"")</f>
      </c>
      <c r="B53" s="222">
        <f>'bilan entretien'!F71</f>
        <v>0</v>
      </c>
      <c r="C53" s="85"/>
    </row>
    <row r="54" spans="1:3" ht="12.75">
      <c r="A54" s="91">
        <f>IF('bilan entretien'!E72="x",'bilan entretien'!B72,"")</f>
      </c>
      <c r="B54" s="222">
        <f>'bilan entretien'!F72</f>
        <v>0</v>
      </c>
      <c r="C54" s="85"/>
    </row>
    <row r="55" spans="1:3" ht="12.75">
      <c r="A55" s="91">
        <f>IF('bilan entretien'!E73="x",'bilan entretien'!B73,"")</f>
      </c>
      <c r="B55" s="222">
        <f>'bilan entretien'!F73</f>
        <v>0</v>
      </c>
      <c r="C55" s="85"/>
    </row>
    <row r="56" spans="1:3" ht="12.75">
      <c r="A56" s="91">
        <f>IF('bilan entretien'!E74="x",'bilan entretien'!B74,"")</f>
      </c>
      <c r="B56" s="222">
        <f>'bilan entretien'!F74</f>
        <v>0</v>
      </c>
      <c r="C56" s="85"/>
    </row>
    <row r="57" spans="1:3" ht="12.75">
      <c r="A57" s="91">
        <f>IF('bilan entretien'!E75="x",'bilan entretien'!B75,"")</f>
      </c>
      <c r="B57" s="222">
        <f>'bilan entretien'!F75</f>
        <v>0</v>
      </c>
      <c r="C57" s="85"/>
    </row>
    <row r="58" spans="1:3" ht="12.75">
      <c r="A58" s="91">
        <f>IF('bilan entretien'!E76="x",'bilan entretien'!B76,"")</f>
      </c>
      <c r="B58" s="222">
        <f>'bilan entretien'!F76</f>
        <v>0</v>
      </c>
      <c r="C58" s="85"/>
    </row>
    <row r="59" spans="1:3" ht="12.75">
      <c r="A59" s="91">
        <f>IF('bilan entretien'!E77="x",'bilan entretien'!B77,"")</f>
      </c>
      <c r="B59" s="222">
        <f>'bilan entretien'!F77</f>
        <v>0</v>
      </c>
      <c r="C59" s="85"/>
    </row>
    <row r="60" spans="1:3" ht="12.75">
      <c r="A60" s="91">
        <f>IF('bilan entretien'!E78="x",'bilan entretien'!B78,"")</f>
      </c>
      <c r="B60" s="222">
        <f>'bilan entretien'!F78</f>
        <v>0</v>
      </c>
      <c r="C60" s="85"/>
    </row>
    <row r="61" spans="1:3" ht="12.75">
      <c r="A61" s="91">
        <f>IF('bilan entretien'!E79="x",'bilan entretien'!B79,"")</f>
      </c>
      <c r="B61" s="222">
        <f>'bilan entretien'!F79</f>
        <v>0</v>
      </c>
      <c r="C61" s="85"/>
    </row>
    <row r="62" spans="1:3" ht="12.75">
      <c r="A62" s="91">
        <f>IF('bilan entretien'!E80="x",'bilan entretien'!B80,"")</f>
      </c>
      <c r="B62" s="222">
        <f>'bilan entretien'!F80</f>
        <v>0</v>
      </c>
      <c r="C62" s="85"/>
    </row>
    <row r="63" spans="1:3" ht="12.75">
      <c r="A63" s="91">
        <f>IF('bilan entretien'!E89="x",'bilan entretien'!B89,"")</f>
      </c>
      <c r="B63" s="222">
        <f>'bilan entretien'!F89</f>
        <v>0</v>
      </c>
      <c r="C63" s="85"/>
    </row>
    <row r="64" spans="1:3" ht="12.75">
      <c r="A64" s="91">
        <f>IF('bilan entretien'!E90="x",'bilan entretien'!B90,"")</f>
      </c>
      <c r="B64" s="222">
        <f>'bilan entretien'!F90</f>
        <v>0</v>
      </c>
      <c r="C64" s="85"/>
    </row>
    <row r="65" spans="1:3" ht="12.75">
      <c r="A65" s="91">
        <f>IF('bilan entretien'!E91="x",'bilan entretien'!B91,"")</f>
      </c>
      <c r="B65" s="222">
        <f>'bilan entretien'!F91</f>
        <v>0</v>
      </c>
      <c r="C65" s="85"/>
    </row>
    <row r="66" spans="1:3" ht="12.75">
      <c r="A66" s="91">
        <f>IF('bilan entretien'!E92="x",'bilan entretien'!B92,"")</f>
      </c>
      <c r="B66" s="222">
        <f>'bilan entretien'!F92</f>
        <v>0</v>
      </c>
      <c r="C66" s="85"/>
    </row>
    <row r="67" spans="1:3" ht="12.75">
      <c r="A67" s="91">
        <f>IF('bilan entretien'!E93="x",'bilan entretien'!B93,"")</f>
      </c>
      <c r="B67" s="222">
        <f>'bilan entretien'!F93</f>
        <v>0</v>
      </c>
      <c r="C67" s="85"/>
    </row>
    <row r="68" spans="1:3" ht="12.75">
      <c r="A68" s="91">
        <f>IF('bilan entretien'!E94="x",'bilan entretien'!B94,"")</f>
      </c>
      <c r="B68" s="222">
        <f>'bilan entretien'!F94</f>
        <v>0</v>
      </c>
      <c r="C68" s="85"/>
    </row>
    <row r="69" spans="1:3" ht="12.75" hidden="1">
      <c r="A69" s="91">
        <f>IF('bilan entretien'!E88="x",'bilan entretien'!B88,"")</f>
      </c>
      <c r="B69" s="222" t="str">
        <f>'bilan entretien'!F88</f>
        <v>Priorité</v>
      </c>
      <c r="C69" s="85"/>
    </row>
    <row r="70" spans="1:3" ht="12.75">
      <c r="A70" s="91">
        <f>IF('bilan entretien'!E95="x",'bilan entretien'!B95,"")</f>
      </c>
      <c r="B70" s="222">
        <f>'bilan entretien'!F95</f>
        <v>0</v>
      </c>
      <c r="C70" s="85"/>
    </row>
    <row r="71" spans="1:3" ht="12.75">
      <c r="A71" s="91">
        <f>IF('bilan entretien'!E96="x",'bilan entretien'!B96,"")</f>
      </c>
      <c r="B71" s="222">
        <f>'bilan entretien'!F96</f>
        <v>0</v>
      </c>
      <c r="C71" s="85"/>
    </row>
    <row r="72" spans="1:3" ht="12.75">
      <c r="A72" s="91">
        <f>IF('bilan entretien'!E97="x",'bilan entretien'!B97,"")</f>
      </c>
      <c r="B72" s="222">
        <f>'bilan entretien'!F97</f>
        <v>0</v>
      </c>
      <c r="C72" s="85"/>
    </row>
    <row r="73" spans="1:3" ht="12.75">
      <c r="A73" s="91">
        <f>IF('bilan entretien'!E98="x",'bilan entretien'!B98,"")</f>
      </c>
      <c r="B73" s="222">
        <f>'bilan entretien'!F98</f>
        <v>0</v>
      </c>
      <c r="C73" s="85"/>
    </row>
    <row r="74" spans="1:3" ht="12.75">
      <c r="A74" s="91">
        <f>IF('bilan entretien'!E99="x",'bilan entretien'!B99,"")</f>
      </c>
      <c r="B74" s="222">
        <f>'bilan entretien'!F99</f>
        <v>0</v>
      </c>
      <c r="C74" s="85"/>
    </row>
    <row r="75" spans="1:3" ht="12.75">
      <c r="A75" s="91">
        <f>IF('bilan entretien'!E100="x",'bilan entretien'!B100,"")</f>
      </c>
      <c r="B75" s="222">
        <f>'bilan entretien'!F100</f>
        <v>0</v>
      </c>
      <c r="C75" s="85"/>
    </row>
    <row r="76" spans="1:3" ht="12.75">
      <c r="A76" s="91">
        <f>IF('bilan entretien'!E101="x",'bilan entretien'!B101,"")</f>
      </c>
      <c r="B76" s="222">
        <f>'bilan entretien'!F101</f>
        <v>0</v>
      </c>
      <c r="C76" s="85"/>
    </row>
    <row r="77" spans="1:3" ht="12.75">
      <c r="A77" s="91">
        <f>IF('bilan entretien'!E102="x",'bilan entretien'!B102,"")</f>
      </c>
      <c r="B77" s="222">
        <f>'bilan entretien'!F102</f>
        <v>0</v>
      </c>
      <c r="C77" s="85"/>
    </row>
    <row r="78" spans="1:3" ht="12.75">
      <c r="A78" s="91">
        <f>IF('bilan entretien'!E103="x",'bilan entretien'!B103,"")</f>
      </c>
      <c r="B78" s="222">
        <f>'bilan entretien'!F103</f>
        <v>0</v>
      </c>
      <c r="C78" s="85"/>
    </row>
    <row r="79" spans="1:3" ht="12.75">
      <c r="A79" s="91">
        <f>IF('bilan entretien'!E104="x",'bilan entretien'!B104,"")</f>
      </c>
      <c r="B79" s="222">
        <f>'bilan entretien'!F104</f>
        <v>0</v>
      </c>
      <c r="C79" s="85"/>
    </row>
    <row r="80" spans="1:3" ht="12.75">
      <c r="A80" s="91">
        <f>IF('bilan entretien'!E105="x",'bilan entretien'!B105,"")</f>
      </c>
      <c r="B80" s="222">
        <f>'bilan entretien'!F105</f>
        <v>0</v>
      </c>
      <c r="C80" s="85"/>
    </row>
    <row r="81" spans="1:3" ht="12.75">
      <c r="A81" s="91">
        <f>IF('bilan entretien'!E106="x",'bilan entretien'!B106,"")</f>
      </c>
      <c r="B81" s="222">
        <f>'bilan entretien'!F106</f>
        <v>0</v>
      </c>
      <c r="C81" s="85"/>
    </row>
    <row r="82" spans="1:3" ht="12.75">
      <c r="A82" s="91">
        <f>IF('bilan entretien'!E107="x",'bilan entretien'!B107,"")</f>
      </c>
      <c r="B82" s="222">
        <f>'bilan entretien'!F107</f>
        <v>0</v>
      </c>
      <c r="C82" s="85"/>
    </row>
    <row r="83" spans="1:3" ht="12.75">
      <c r="A83" s="91">
        <f>IF('bilan entretien'!E108="x",'bilan entretien'!B108,"")</f>
      </c>
      <c r="B83" s="222">
        <f>'bilan entretien'!F108</f>
        <v>0</v>
      </c>
      <c r="C83" s="85"/>
    </row>
    <row r="84" spans="1:3" ht="12.75">
      <c r="A84" s="91">
        <f>IF('bilan entretien'!E109="x",'bilan entretien'!B109,"")</f>
      </c>
      <c r="B84" s="222">
        <f>'bilan entretien'!F109</f>
        <v>0</v>
      </c>
      <c r="C84" s="85"/>
    </row>
    <row r="85" spans="1:3" ht="12.75">
      <c r="A85" s="224">
        <f>IF('bilan entretien'!E110="x",'bilan entretien'!B110,"")</f>
      </c>
      <c r="B85" s="222">
        <f>'bilan entretien'!F110</f>
        <v>0</v>
      </c>
      <c r="C85" s="226"/>
    </row>
    <row r="86" spans="1:3" ht="12.75">
      <c r="A86" s="230"/>
      <c r="B86" s="225"/>
      <c r="C86" s="228"/>
    </row>
    <row r="87" spans="1:3" ht="12.75">
      <c r="A87" s="229" t="str">
        <f>'Compte Rendu Entretien P2'!A29:C29</f>
        <v>3/ Souhaits de formation</v>
      </c>
      <c r="B87" s="225"/>
      <c r="C87" s="227"/>
    </row>
    <row r="88" spans="1:3" ht="15" customHeight="1">
      <c r="A88" s="549">
        <f>'Compte Rendu Entretien P2'!B30</f>
        <v>0</v>
      </c>
      <c r="B88" s="550"/>
      <c r="C88" s="551"/>
    </row>
    <row r="89" spans="1:3" ht="12.75">
      <c r="A89" s="549">
        <f>'Compte Rendu Entretien P2'!B31</f>
        <v>0</v>
      </c>
      <c r="B89" s="550"/>
      <c r="C89" s="552"/>
    </row>
    <row r="90" spans="1:3" ht="12.75">
      <c r="A90" s="549">
        <f>'Compte Rendu Entretien P2'!B32</f>
        <v>0</v>
      </c>
      <c r="B90" s="550"/>
      <c r="C90" s="552"/>
    </row>
    <row r="91" spans="1:3" ht="12.75">
      <c r="A91" s="549">
        <f>'Compte Rendu Entretien P2'!B33</f>
        <v>0</v>
      </c>
      <c r="B91" s="550"/>
      <c r="C91" s="552"/>
    </row>
    <row r="92" spans="1:3" ht="12.75">
      <c r="A92" s="549">
        <f>'Compte Rendu Entretien P2'!B34</f>
        <v>0</v>
      </c>
      <c r="B92" s="550"/>
      <c r="C92" s="552"/>
    </row>
  </sheetData>
  <sheetProtection password="DADD" sheet="1" selectLockedCells="1"/>
  <mergeCells count="5">
    <mergeCell ref="A88:C88"/>
    <mergeCell ref="A89:C89"/>
    <mergeCell ref="A90:C90"/>
    <mergeCell ref="A91:C91"/>
    <mergeCell ref="A92:C9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2"/>
  <headerFooter>
    <oddFooter>&amp;C&amp;"Tahoma,Normal"&amp;9&amp;K0070C0Centre de Gestion du Var   Les cyclades - 1766 chemin de la Planquette   BP 90130   83957 La Garde Cedex&amp;"-,Normal"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Lemour</dc:creator>
  <cp:keywords/>
  <dc:description/>
  <cp:lastModifiedBy>Sophie Dherment</cp:lastModifiedBy>
  <cp:lastPrinted>2015-06-25T11:54:54Z</cp:lastPrinted>
  <dcterms:created xsi:type="dcterms:W3CDTF">2010-01-25T16:52:59Z</dcterms:created>
  <dcterms:modified xsi:type="dcterms:W3CDTF">2020-12-07T12:59:32Z</dcterms:modified>
  <cp:category/>
  <cp:version/>
  <cp:contentType/>
  <cp:contentStatus/>
</cp:coreProperties>
</file>