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S:\Métiers Emploi\CONSEIL ET EMPLOI TERRITORIAL\PLAN DEPARTEMENTAL DE FORMATION\doc\"/>
    </mc:Choice>
  </mc:AlternateContent>
  <xr:revisionPtr revIDLastSave="0" documentId="8_{819773F2-7D19-4876-9562-1DFA86AF4C4F}" xr6:coauthVersionLast="45" xr6:coauthVersionMax="45" xr10:uidLastSave="{00000000-0000-0000-0000-000000000000}"/>
  <bookViews>
    <workbookView xWindow="-110" yWindow="-110" windowWidth="19420" windowHeight="10420" activeTab="1" xr2:uid="{00000000-000D-0000-FFFF-FFFF00000000}"/>
  </bookViews>
  <sheets>
    <sheet name="compt F°Prof" sheetId="6" r:id="rId1"/>
    <sheet name="Cadre réglementaire CPF" sheetId="8" r:id="rId2"/>
  </sheets>
  <definedNames>
    <definedName name="_xlnm.Print_Area" localSheetId="0">'compt F°Prof'!$B$1:$V$32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6" l="1"/>
  <c r="G21" i="6"/>
  <c r="H21" i="6"/>
  <c r="I21" i="6"/>
  <c r="J21" i="6"/>
  <c r="K21" i="6"/>
  <c r="M21" i="6"/>
  <c r="N21" i="6"/>
  <c r="O21" i="6"/>
  <c r="P21" i="6"/>
  <c r="Q21" i="6"/>
  <c r="R21" i="6"/>
  <c r="S21" i="6"/>
  <c r="T21" i="6"/>
  <c r="U21" i="6"/>
  <c r="V21" i="6"/>
  <c r="E21" i="6"/>
  <c r="F17" i="6"/>
  <c r="G17" i="6"/>
  <c r="H17" i="6"/>
  <c r="I17" i="6"/>
  <c r="J17" i="6"/>
  <c r="K17" i="6"/>
  <c r="M17" i="6"/>
  <c r="N17" i="6"/>
  <c r="O17" i="6"/>
  <c r="P17" i="6"/>
  <c r="Q17" i="6"/>
  <c r="R17" i="6"/>
  <c r="S17" i="6"/>
  <c r="T17" i="6"/>
  <c r="U17" i="6"/>
  <c r="V17" i="6"/>
  <c r="E17" i="6"/>
  <c r="L5" i="6"/>
  <c r="M12" i="6"/>
  <c r="N12" i="6"/>
  <c r="O12" i="6"/>
  <c r="P12" i="6"/>
  <c r="Q12" i="6"/>
  <c r="R12" i="6"/>
  <c r="S12" i="6"/>
  <c r="T12" i="6"/>
  <c r="U12" i="6"/>
  <c r="V12" i="6"/>
  <c r="F12" i="6"/>
  <c r="G12" i="6"/>
  <c r="H12" i="6"/>
  <c r="I12" i="6"/>
  <c r="J12" i="6"/>
  <c r="K12" i="6"/>
  <c r="E12" i="6"/>
  <c r="T31" i="6" l="1"/>
  <c r="U31" i="6"/>
  <c r="V31" i="6"/>
  <c r="S31" i="6"/>
  <c r="R31" i="6"/>
  <c r="Q31" i="6"/>
  <c r="P31" i="6"/>
  <c r="O31" i="6"/>
  <c r="N31" i="6"/>
  <c r="M31" i="6"/>
  <c r="H31" i="6"/>
  <c r="I31" i="6"/>
  <c r="J31" i="6"/>
  <c r="K31" i="6"/>
  <c r="G31" i="6"/>
  <c r="F31" i="6"/>
  <c r="E31" i="6"/>
  <c r="P15" i="6" l="1"/>
  <c r="Q15" i="6"/>
  <c r="R15" i="6"/>
  <c r="R16" i="6" s="1"/>
  <c r="R19" i="6" s="1"/>
  <c r="S15" i="6"/>
  <c r="S16" i="6" s="1"/>
  <c r="S20" i="6" s="1"/>
  <c r="S28" i="6" s="1"/>
  <c r="T15" i="6"/>
  <c r="T16" i="6" s="1"/>
  <c r="U15" i="6"/>
  <c r="U16" i="6" s="1"/>
  <c r="U20" i="6" s="1"/>
  <c r="U28" i="6" s="1"/>
  <c r="V15" i="6"/>
  <c r="R23" i="6"/>
  <c r="S23" i="6"/>
  <c r="T23" i="6"/>
  <c r="U23" i="6"/>
  <c r="V23" i="6"/>
  <c r="P10" i="6"/>
  <c r="Q10" i="6"/>
  <c r="R10" i="6"/>
  <c r="R11" i="6" s="1"/>
  <c r="R14" i="6" s="1"/>
  <c r="S10" i="6"/>
  <c r="S11" i="6" s="1"/>
  <c r="S14" i="6" s="1"/>
  <c r="T10" i="6"/>
  <c r="T11" i="6" s="1"/>
  <c r="T14" i="6" s="1"/>
  <c r="U10" i="6"/>
  <c r="U11" i="6" s="1"/>
  <c r="U14" i="6" s="1"/>
  <c r="V10" i="6"/>
  <c r="T20" i="6" l="1"/>
  <c r="T28" i="6" s="1"/>
  <c r="T19" i="6"/>
  <c r="S19" i="6"/>
  <c r="R20" i="6"/>
  <c r="R28" i="6" s="1"/>
  <c r="U19" i="6"/>
  <c r="H24" i="6"/>
  <c r="V27" i="6" l="1"/>
  <c r="Q27" i="6"/>
  <c r="P27" i="6"/>
  <c r="O27" i="6"/>
  <c r="N27" i="6"/>
  <c r="M27" i="6"/>
  <c r="K27" i="6"/>
  <c r="J27" i="6"/>
  <c r="I27" i="6"/>
  <c r="H27" i="6"/>
  <c r="G27" i="6"/>
  <c r="F27" i="6"/>
  <c r="E27" i="6"/>
  <c r="V24" i="6"/>
  <c r="Q24" i="6"/>
  <c r="P24" i="6"/>
  <c r="O24" i="6"/>
  <c r="N24" i="6"/>
  <c r="K24" i="6"/>
  <c r="J24" i="6"/>
  <c r="I24" i="6"/>
  <c r="G24" i="6"/>
  <c r="F24" i="6"/>
  <c r="E24" i="6"/>
  <c r="Q23" i="6"/>
  <c r="P23" i="6"/>
  <c r="O23" i="6"/>
  <c r="N23" i="6"/>
  <c r="M23" i="6"/>
  <c r="K23" i="6"/>
  <c r="J23" i="6"/>
  <c r="I23" i="6"/>
  <c r="H23" i="6"/>
  <c r="G23" i="6"/>
  <c r="F23" i="6"/>
  <c r="E23" i="6"/>
  <c r="D20" i="6"/>
  <c r="J19" i="6"/>
  <c r="I19" i="6"/>
  <c r="H19" i="6"/>
  <c r="G19" i="6"/>
  <c r="F19" i="6"/>
  <c r="E19" i="6"/>
  <c r="V16" i="6"/>
  <c r="Q16" i="6"/>
  <c r="P16" i="6"/>
  <c r="P19" i="6" s="1"/>
  <c r="O15" i="6"/>
  <c r="O16" i="6" s="1"/>
  <c r="N15" i="6"/>
  <c r="N16" i="6" s="1"/>
  <c r="N19" i="6" s="1"/>
  <c r="M15" i="6"/>
  <c r="M16" i="6" s="1"/>
  <c r="M19" i="6" s="1"/>
  <c r="K15" i="6"/>
  <c r="K16" i="6" s="1"/>
  <c r="K20" i="6" s="1"/>
  <c r="K28" i="6" s="1"/>
  <c r="J15" i="6"/>
  <c r="J16" i="6" s="1"/>
  <c r="I15" i="6"/>
  <c r="I16" i="6" s="1"/>
  <c r="I20" i="6" s="1"/>
  <c r="I28" i="6" s="1"/>
  <c r="H15" i="6"/>
  <c r="H16" i="6" s="1"/>
  <c r="H20" i="6" s="1"/>
  <c r="H28" i="6" s="1"/>
  <c r="G15" i="6"/>
  <c r="G16" i="6" s="1"/>
  <c r="G20" i="6" s="1"/>
  <c r="G28" i="6" s="1"/>
  <c r="F15" i="6"/>
  <c r="F16" i="6" s="1"/>
  <c r="E16" i="6"/>
  <c r="E20" i="6" s="1"/>
  <c r="E28" i="6" s="1"/>
  <c r="V11" i="6"/>
  <c r="V14" i="6" s="1"/>
  <c r="Q11" i="6"/>
  <c r="Q14" i="6" s="1"/>
  <c r="P11" i="6"/>
  <c r="P14" i="6" s="1"/>
  <c r="O10" i="6"/>
  <c r="O11" i="6" s="1"/>
  <c r="O14" i="6" s="1"/>
  <c r="N10" i="6"/>
  <c r="N11" i="6" s="1"/>
  <c r="N14" i="6" s="1"/>
  <c r="M10" i="6"/>
  <c r="M11" i="6" s="1"/>
  <c r="M14" i="6" s="1"/>
  <c r="K10" i="6"/>
  <c r="K11" i="6" s="1"/>
  <c r="K14" i="6" s="1"/>
  <c r="J10" i="6"/>
  <c r="J11" i="6" s="1"/>
  <c r="J14" i="6" s="1"/>
  <c r="I10" i="6"/>
  <c r="I11" i="6" s="1"/>
  <c r="I14" i="6" s="1"/>
  <c r="H10" i="6"/>
  <c r="H11" i="6" s="1"/>
  <c r="H14" i="6" s="1"/>
  <c r="G11" i="6"/>
  <c r="G14" i="6" s="1"/>
  <c r="F10" i="6"/>
  <c r="F11" i="6" s="1"/>
  <c r="F14" i="6" s="1"/>
  <c r="E11" i="6"/>
  <c r="E14" i="6" s="1"/>
  <c r="N20" i="6" l="1"/>
  <c r="N28" i="6" s="1"/>
  <c r="P20" i="6"/>
  <c r="P28" i="6" s="1"/>
  <c r="V20" i="6"/>
  <c r="V28" i="6" s="1"/>
  <c r="V19" i="6"/>
  <c r="M20" i="6"/>
  <c r="M28" i="6" s="1"/>
  <c r="Q19" i="6"/>
  <c r="Q20" i="6"/>
  <c r="Q28" i="6" s="1"/>
  <c r="J20" i="6"/>
  <c r="J28" i="6" s="1"/>
  <c r="K19" i="6"/>
  <c r="F20" i="6"/>
  <c r="F28" i="6" s="1"/>
  <c r="O20" i="6"/>
  <c r="O28" i="6" s="1"/>
  <c r="O19" i="6"/>
</calcChain>
</file>

<file path=xl/sharedStrings.xml><?xml version="1.0" encoding="utf-8"?>
<sst xmlns="http://schemas.openxmlformats.org/spreadsheetml/2006/main" count="98" uniqueCount="47">
  <si>
    <t>A</t>
  </si>
  <si>
    <t>C</t>
  </si>
  <si>
    <t>Service X</t>
  </si>
  <si>
    <t>Service Y</t>
  </si>
  <si>
    <t>Attaché</t>
  </si>
  <si>
    <t xml:space="preserve">Grade </t>
  </si>
  <si>
    <t>Adjoint 1°classe</t>
  </si>
  <si>
    <t>Adjoint 2° Classe</t>
  </si>
  <si>
    <t>Catégorie</t>
  </si>
  <si>
    <t xml:space="preserve">C </t>
  </si>
  <si>
    <t xml:space="preserve">Date d'embauche </t>
  </si>
  <si>
    <t>Date de stagiairisation (a)</t>
  </si>
  <si>
    <t>Date d'affectation sur un poste à responsabilité</t>
  </si>
  <si>
    <t>Formation d'intégration</t>
  </si>
  <si>
    <t>Date limite de réalisation (a+1 ans)</t>
  </si>
  <si>
    <t>Nombre de jours à réaliser</t>
  </si>
  <si>
    <t>Cumul des jours réalisés</t>
  </si>
  <si>
    <t>Solde</t>
  </si>
  <si>
    <t>Formation de professionnalisation 1°emploi</t>
  </si>
  <si>
    <t>Date limite de réalisation (a+2 ans)</t>
  </si>
  <si>
    <t>Tout au long de la carrière</t>
  </si>
  <si>
    <t>Date limite de réalisation *</t>
  </si>
  <si>
    <r>
      <t xml:space="preserve">Nombre de jours  à réaliser </t>
    </r>
    <r>
      <rPr>
        <sz val="7"/>
        <rFont val="Arial"/>
        <family val="2"/>
      </rPr>
      <t>(de 2 à 10 jrs)</t>
    </r>
  </si>
  <si>
    <t>Prise de poste à responsabilité</t>
  </si>
  <si>
    <t>Date limite de réalisation (a+6 mois)</t>
  </si>
  <si>
    <r>
      <t xml:space="preserve">Nombre de jours à réaliser </t>
    </r>
    <r>
      <rPr>
        <sz val="7"/>
        <rFont val="Arial"/>
        <family val="2"/>
      </rPr>
      <t>(de 3 à10 jrs)</t>
    </r>
  </si>
  <si>
    <t xml:space="preserve">Durée des actions:                                                                                                                                                                                                                                                                                                                                                                                                                                                                             - Formation Intégration (FI)-&gt; 5 jours non consécutifs  (Catégorie A, B et C)                                                                                                                                                                                                                                                                                                                                                        - ** Formation de professionnalisation 1°emploi (FPEE) -&gt; Dans les 2 ans suite à l'intégration: De 3 à 10 Jrs pour Cat C, 5 à 10 Jrs pour Cat A et B.                                                                                                                                                                                                                                                                                       - ***Formation de professionnalisation tout au long de la carrière (FPTLC) -&gt;    Dans les 5 ans suite à la FPEE  : De 2 à 10 Jrs pour toutes les catégories.                                                                                                                                                                                                                                                                  - Formation de professionnalisation sur Poste à Responsabilité -&gt;     Dans les 6 mois suite à l'affectation à un poste à responsabilité: De 3 à 10 Jrs pour toutes les catégories                                                                                                                                                                                                                                                                                                                     * (5)1/7/2008 + 5 ans pour les agents recrutés avant cette date,  ou date d'embauche + 5 ans, ou fin de FPPE + 5 ans ou fin de FPPR + 5 ans                                                                                                                                                                                                            </t>
  </si>
  <si>
    <t>Adjoint 2°classe</t>
  </si>
  <si>
    <t>Exp.Prof</t>
  </si>
  <si>
    <t>Adjoint animation 1°classe</t>
  </si>
  <si>
    <t>Adjoint animation 2°classe</t>
  </si>
  <si>
    <t>Adjoint technique 2°classe</t>
  </si>
  <si>
    <t>Auxiliaire de puériculture 1° classe</t>
  </si>
  <si>
    <t>Nombre de jours minmum à réaliser</t>
  </si>
  <si>
    <t>Ici l'agent avait jusqu'au 31/12/2015 pour suivre la formation d'intégration</t>
  </si>
  <si>
    <t>Les dates d'embauche et de stagiarisation sont antérieures à la date du 01/07/2008 (mise en application de la loi), donc "Exp.Prof" et "Dispensé" s'affichent dans les cellules. L'agent est dispensé de suivre les formations de professionnalisation pour expérience professionnel</t>
  </si>
  <si>
    <t>La date limite pour suivre la formation de professionnalisationpour prise de poste à responsabilités s'affiche lorsque l'on indique la date d'affectation sur ce poste</t>
  </si>
  <si>
    <t>Un courriel  sera automatiquement envoyé à l'agent afin d'activer le compte dans les 15 jours suivant l'insription.</t>
  </si>
  <si>
    <t>LE COMPTE PERSONNEL DE FORMATION</t>
  </si>
  <si>
    <t xml:space="preserve">Ce crédit d’heures est majoré pour les agents de catégorie C dépourvus de qualification (48 heures par an dans la limite de 400 heures).Ce nouveau dispositif facilite l’accès aux formations diplômantes ou qualifiantes inscrites au répertoire national des certifications professionnelles (RNCP). </t>
  </si>
  <si>
    <t>L’agent public peut également solliciter son CPF, en complément des droits ouverts au titre du congé pour bilan de compétences, du congé pour validation des acquis de l’expérience ou du congé de formation professionnelle.
Un agent public peut ainsi utiliser les droits à formation qu’il a acquis pour faciliter une mobilité fonctionnelle et/ou géographique, mieux préparer un concours ou un examen professionnel ou encore se réorienter professionnellement, y compris vers le secteur privé.</t>
  </si>
  <si>
    <t>Le compte personnel de formation est individuel et personnel. Il est ouvert dès l’âge de 16 ans (15 ans pour les jeunes ayant signé un contrat d’apprentissage).
Les heures de DIF non consommées au 31 décembre 2016 sont  automatiquement transférées dans les nouveaux comptes des agents.</t>
  </si>
  <si>
    <r>
      <t xml:space="preserve">Lors du premier accès et pour activer le compte personnel de formation sur  </t>
    </r>
    <r>
      <rPr>
        <sz val="12"/>
        <color rgb="FFFF0000"/>
        <rFont val="Arial"/>
        <family val="2"/>
      </rPr>
      <t>« moncompteactivité.gouv.fr »</t>
    </r>
    <r>
      <rPr>
        <sz val="12"/>
        <color theme="1" tint="0.14999847407452621"/>
        <rFont val="Arial"/>
        <family val="2"/>
      </rPr>
      <t>, l'identité de l'agent sera vérifiée au moyen de :
- du numéro de Sécurité sociale
- de la civilité, votre prénom et votre nom de naissance</t>
    </r>
  </si>
  <si>
    <t>nom-prénom</t>
  </si>
  <si>
    <t xml:space="preserve">Inscire la date d'embauche et la date de stagiarisation afin de faire apparaître les différentes dates limites des formations de professionnalisation </t>
  </si>
  <si>
    <t xml:space="preserve">TABLEAU DE SUIVI DES FORMATIONS STATUTAIRES </t>
  </si>
  <si>
    <r>
      <t xml:space="preserve">Vos premières heures acquises au titre du CPF, n’apparaîtront qu’à compter de mars 2016. 
A savoir, </t>
    </r>
    <r>
      <rPr>
        <b/>
        <sz val="12"/>
        <color theme="1" tint="0.14999847407452621"/>
        <rFont val="Arial"/>
        <family val="2"/>
      </rPr>
      <t xml:space="preserve">25 heures par an </t>
    </r>
    <r>
      <rPr>
        <sz val="12"/>
        <color theme="1" tint="0.14999847407452621"/>
        <rFont val="Arial"/>
        <family val="2"/>
      </rPr>
      <t xml:space="preserve">jusqu'à l'acquisition d'un crédit de </t>
    </r>
    <r>
      <rPr>
        <b/>
        <sz val="12"/>
        <color theme="1" tint="0.14999847407452621"/>
        <rFont val="Arial"/>
        <family val="2"/>
      </rPr>
      <t>150 heures.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</si>
</sst>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10"/>
      <name val="Arial"/>
      <family val="2"/>
    </font>
    <font>
      <sz val="10"/>
      <name val="Times New Roman"/>
      <family val="1"/>
    </font>
    <font>
      <b/>
      <u/>
      <sz val="10"/>
      <name val="Arial"/>
      <family val="2"/>
    </font>
    <font>
      <sz val="7"/>
      <name val="Arial"/>
      <family val="2"/>
    </font>
    <font>
      <b/>
      <i/>
      <sz val="14"/>
      <name val="Arial"/>
      <family val="2"/>
    </font>
    <font>
      <sz val="11"/>
      <color theme="1"/>
      <name val="Calibri"/>
      <family val="2"/>
      <scheme val="minor"/>
    </font>
    <font>
      <b/>
      <i/>
      <sz val="11"/>
      <color theme="1"/>
      <name val="Calibri"/>
      <family val="2"/>
      <scheme val="minor"/>
    </font>
    <font>
      <sz val="10"/>
      <color theme="0"/>
      <name val="Arial"/>
      <family val="2"/>
    </font>
    <font>
      <i/>
      <sz val="11"/>
      <name val="Calibri"/>
      <family val="2"/>
      <scheme val="minor"/>
    </font>
    <font>
      <i/>
      <sz val="10"/>
      <name val="Arial"/>
      <family val="2"/>
    </font>
    <font>
      <sz val="8.25"/>
      <color rgb="FF2E3A4C"/>
      <name val="Arial"/>
      <family val="2"/>
    </font>
    <font>
      <sz val="12"/>
      <color rgb="FF2E3A4C"/>
      <name val="Arial"/>
      <family val="2"/>
    </font>
    <font>
      <sz val="12"/>
      <color theme="1" tint="0.14999847407452621"/>
      <name val="Calibri"/>
      <family val="2"/>
      <scheme val="minor"/>
    </font>
    <font>
      <sz val="12"/>
      <color theme="1" tint="0.14999847407452621"/>
      <name val="Arial"/>
      <family val="2"/>
    </font>
    <font>
      <b/>
      <sz val="12"/>
      <color theme="1" tint="0.14999847407452621"/>
      <name val="Arial"/>
      <family val="2"/>
    </font>
    <font>
      <sz val="12"/>
      <color rgb="FFFF0000"/>
      <name val="Arial"/>
      <family val="2"/>
    </font>
    <font>
      <b/>
      <sz val="18"/>
      <color theme="1" tint="0.1499984740745262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CC99"/>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DBFBF3"/>
        <bgColor indexed="64"/>
      </patternFill>
    </fill>
    <fill>
      <patternFill patternType="solid">
        <fgColor rgb="FFFFFF66"/>
        <bgColor indexed="64"/>
      </patternFill>
    </fill>
    <fill>
      <patternFill patternType="solid">
        <fgColor theme="2"/>
        <bgColor indexed="64"/>
      </patternFill>
    </fill>
    <fill>
      <patternFill patternType="solid">
        <fgColor rgb="FFFFFF00"/>
        <bgColor indexed="64"/>
      </patternFill>
    </fill>
  </fills>
  <borders count="34">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7" fillId="4" borderId="0" applyNumberFormat="0" applyBorder="0" applyAlignment="0" applyProtection="0"/>
    <xf numFmtId="0" fontId="1" fillId="0" borderId="0"/>
  </cellStyleXfs>
  <cellXfs count="206">
    <xf numFmtId="0" fontId="0" fillId="0" borderId="0" xfId="0"/>
    <xf numFmtId="14" fontId="1" fillId="0" borderId="0" xfId="2" applyNumberFormat="1" applyFill="1" applyBorder="1"/>
    <xf numFmtId="0" fontId="1" fillId="0" borderId="0" xfId="2" applyFont="1" applyAlignment="1">
      <alignment textRotation="90"/>
    </xf>
    <xf numFmtId="0" fontId="1" fillId="0" borderId="0" xfId="2" applyAlignment="1">
      <alignment textRotation="90"/>
    </xf>
    <xf numFmtId="0" fontId="1" fillId="0" borderId="0" xfId="2" applyFill="1" applyBorder="1"/>
    <xf numFmtId="0" fontId="1" fillId="0" borderId="0" xfId="2"/>
    <xf numFmtId="0" fontId="2" fillId="0" borderId="0" xfId="2" applyFont="1" applyFill="1" applyBorder="1" applyAlignment="1">
      <alignment horizontal="center"/>
    </xf>
    <xf numFmtId="0" fontId="1" fillId="0" borderId="0" xfId="2" applyAlignment="1">
      <alignment horizontal="left" vertical="center" wrapText="1"/>
    </xf>
    <xf numFmtId="0" fontId="3" fillId="0" borderId="0" xfId="2" applyFont="1" applyFill="1" applyBorder="1" applyAlignment="1">
      <alignment horizontal="left" vertical="center" wrapText="1"/>
    </xf>
    <xf numFmtId="0" fontId="1" fillId="0" borderId="0" xfId="2" applyBorder="1"/>
    <xf numFmtId="0" fontId="2" fillId="0" borderId="0" xfId="2" applyFont="1" applyFill="1" applyBorder="1" applyAlignment="1">
      <alignment horizontal="center" vertical="center" wrapText="1"/>
    </xf>
    <xf numFmtId="0" fontId="1" fillId="0" borderId="0" xfId="2" applyAlignment="1">
      <alignment vertical="center" wrapText="1"/>
    </xf>
    <xf numFmtId="0" fontId="1" fillId="0" borderId="0" xfId="2" applyFont="1" applyFill="1" applyBorder="1" applyAlignment="1">
      <alignment horizontal="center"/>
    </xf>
    <xf numFmtId="14" fontId="1" fillId="0" borderId="0" xfId="2" applyNumberFormat="1" applyFill="1" applyBorder="1" applyAlignment="1">
      <alignment horizontal="center"/>
    </xf>
    <xf numFmtId="0" fontId="1" fillId="0" borderId="0" xfId="2" applyFill="1"/>
    <xf numFmtId="0" fontId="1" fillId="0" borderId="0" xfId="2" applyFill="1" applyBorder="1" applyAlignment="1">
      <alignment horizontal="center"/>
    </xf>
    <xf numFmtId="0" fontId="1" fillId="0" borderId="0" xfId="2" applyFill="1" applyBorder="1" applyAlignment="1">
      <alignment horizontal="center" wrapText="1"/>
    </xf>
    <xf numFmtId="0" fontId="8" fillId="0" borderId="0" xfId="1" applyFont="1" applyFill="1" applyBorder="1" applyAlignment="1">
      <alignment vertical="top" wrapText="1"/>
    </xf>
    <xf numFmtId="14" fontId="1" fillId="0" borderId="0" xfId="2" applyNumberFormat="1" applyFill="1" applyBorder="1" applyAlignment="1">
      <alignment horizontal="right"/>
    </xf>
    <xf numFmtId="14" fontId="1" fillId="0" borderId="0" xfId="2" applyNumberFormat="1" applyBorder="1"/>
    <xf numFmtId="14" fontId="1" fillId="0" borderId="0" xfId="2" applyNumberFormat="1"/>
    <xf numFmtId="0" fontId="1" fillId="0" borderId="0" xfId="2" applyFill="1" applyBorder="1" applyAlignment="1">
      <alignment horizontal="right"/>
    </xf>
    <xf numFmtId="0" fontId="2" fillId="0" borderId="0" xfId="2" applyFont="1" applyFill="1" applyBorder="1" applyAlignment="1">
      <alignment horizontal="right"/>
    </xf>
    <xf numFmtId="14" fontId="1" fillId="0" borderId="0" xfId="2" applyNumberFormat="1" applyFont="1" applyFill="1" applyBorder="1" applyAlignment="1">
      <alignment horizontal="right"/>
    </xf>
    <xf numFmtId="0" fontId="1" fillId="0" borderId="0" xfId="2" applyFont="1" applyFill="1" applyBorder="1" applyAlignment="1">
      <alignment horizontal="right"/>
    </xf>
    <xf numFmtId="0" fontId="2" fillId="0" borderId="0" xfId="2" applyFont="1" applyFill="1" applyBorder="1"/>
    <xf numFmtId="0" fontId="2" fillId="8" borderId="8" xfId="2" applyFont="1" applyFill="1" applyBorder="1" applyAlignment="1">
      <alignment horizontal="center"/>
    </xf>
    <xf numFmtId="0" fontId="3" fillId="0" borderId="21"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3" fillId="0" borderId="22" xfId="2" applyFont="1" applyFill="1" applyBorder="1" applyAlignment="1">
      <alignment horizontal="left" vertical="center" wrapText="1"/>
    </xf>
    <xf numFmtId="0" fontId="9" fillId="0" borderId="13" xfId="2" applyFont="1" applyBorder="1" applyAlignment="1">
      <alignment horizontal="left" vertical="center" wrapText="1"/>
    </xf>
    <xf numFmtId="14" fontId="1" fillId="8" borderId="8" xfId="2" applyNumberFormat="1" applyFont="1" applyFill="1" applyBorder="1" applyAlignment="1" applyProtection="1">
      <alignment horizontal="center" vertical="center"/>
    </xf>
    <xf numFmtId="14" fontId="1" fillId="8" borderId="8" xfId="2" applyNumberFormat="1" applyFill="1" applyBorder="1" applyAlignment="1" applyProtection="1">
      <alignment horizontal="center" vertical="center"/>
    </xf>
    <xf numFmtId="14" fontId="1" fillId="8" borderId="8" xfId="2" applyNumberFormat="1" applyFill="1" applyBorder="1" applyAlignment="1">
      <alignment horizontal="center" vertical="center"/>
    </xf>
    <xf numFmtId="0" fontId="3" fillId="0" borderId="28" xfId="2" applyFont="1" applyFill="1" applyBorder="1" applyAlignment="1">
      <alignment horizontal="left" vertical="center" wrapText="1"/>
    </xf>
    <xf numFmtId="0" fontId="3" fillId="0" borderId="20" xfId="2" applyFont="1" applyFill="1" applyBorder="1" applyAlignment="1">
      <alignment horizontal="left" vertical="center" wrapText="1"/>
    </xf>
    <xf numFmtId="0" fontId="3" fillId="2" borderId="19" xfId="2" applyFont="1" applyFill="1" applyBorder="1" applyAlignment="1">
      <alignment horizontal="left" vertical="center" wrapText="1"/>
    </xf>
    <xf numFmtId="14" fontId="9" fillId="0" borderId="12" xfId="2" applyNumberFormat="1" applyFont="1" applyFill="1" applyBorder="1"/>
    <xf numFmtId="0" fontId="2" fillId="8" borderId="5" xfId="2" applyFont="1" applyFill="1" applyBorder="1" applyAlignment="1">
      <alignment horizontal="center" vertical="center" wrapText="1"/>
    </xf>
    <xf numFmtId="0" fontId="2" fillId="8" borderId="4" xfId="2" applyFont="1" applyFill="1" applyBorder="1" applyAlignment="1">
      <alignment horizontal="center" vertical="center" wrapText="1"/>
    </xf>
    <xf numFmtId="0" fontId="2" fillId="8" borderId="3" xfId="2" applyFont="1" applyFill="1" applyBorder="1" applyAlignment="1">
      <alignment horizontal="center" vertical="center" wrapText="1"/>
    </xf>
    <xf numFmtId="0" fontId="2" fillId="8" borderId="7" xfId="2" applyFont="1" applyFill="1" applyBorder="1" applyAlignment="1">
      <alignment horizontal="center"/>
    </xf>
    <xf numFmtId="0" fontId="2" fillId="8" borderId="6" xfId="2" applyFont="1" applyFill="1" applyBorder="1" applyAlignment="1">
      <alignment horizontal="center"/>
    </xf>
    <xf numFmtId="14" fontId="1" fillId="8" borderId="7" xfId="2" applyNumberFormat="1" applyFill="1" applyBorder="1" applyAlignment="1">
      <alignment horizontal="center" vertical="center"/>
    </xf>
    <xf numFmtId="14" fontId="1" fillId="8" borderId="6" xfId="2" applyNumberFormat="1" applyFill="1" applyBorder="1" applyAlignment="1">
      <alignment horizontal="center" vertical="center"/>
    </xf>
    <xf numFmtId="14" fontId="1" fillId="8" borderId="7" xfId="2" applyNumberFormat="1" applyFont="1" applyFill="1" applyBorder="1" applyAlignment="1" applyProtection="1">
      <alignment horizontal="center" vertical="center"/>
    </xf>
    <xf numFmtId="14" fontId="1" fillId="8" borderId="6" xfId="2" applyNumberFormat="1" applyFill="1" applyBorder="1" applyAlignment="1" applyProtection="1">
      <alignment horizontal="center" vertical="center"/>
    </xf>
    <xf numFmtId="0" fontId="1" fillId="0" borderId="0" xfId="2" applyFont="1" applyBorder="1" applyAlignment="1">
      <alignment textRotation="90"/>
    </xf>
    <xf numFmtId="0" fontId="8" fillId="5" borderId="29" xfId="1" applyFont="1" applyFill="1" applyBorder="1" applyAlignment="1">
      <alignment vertical="top" wrapText="1"/>
    </xf>
    <xf numFmtId="0" fontId="1" fillId="5" borderId="0" xfId="2" applyFill="1" applyBorder="1" applyAlignment="1">
      <alignment textRotation="90"/>
    </xf>
    <xf numFmtId="0" fontId="1" fillId="9" borderId="8" xfId="2" applyFill="1" applyBorder="1" applyAlignment="1">
      <alignment horizontal="right" vertical="center"/>
    </xf>
    <xf numFmtId="0" fontId="2" fillId="9" borderId="16" xfId="2" applyFont="1" applyFill="1" applyBorder="1" applyAlignment="1">
      <alignment horizontal="right" vertical="center"/>
    </xf>
    <xf numFmtId="14" fontId="1" fillId="9" borderId="8" xfId="2" applyNumberFormat="1" applyFill="1" applyBorder="1" applyAlignment="1">
      <alignment horizontal="right" vertical="center"/>
    </xf>
    <xf numFmtId="0" fontId="1" fillId="9" borderId="8" xfId="2" applyFont="1" applyFill="1" applyBorder="1" applyAlignment="1">
      <alignment horizontal="right" vertical="center"/>
    </xf>
    <xf numFmtId="0" fontId="1" fillId="3" borderId="8" xfId="2" applyFill="1" applyBorder="1" applyAlignment="1">
      <alignment horizontal="right" vertical="center"/>
    </xf>
    <xf numFmtId="0" fontId="1" fillId="10" borderId="8" xfId="2" applyFont="1" applyFill="1" applyBorder="1" applyAlignment="1">
      <alignment horizontal="right" vertical="center"/>
    </xf>
    <xf numFmtId="0" fontId="1" fillId="10" borderId="8" xfId="2" applyFill="1" applyBorder="1" applyAlignment="1">
      <alignment horizontal="right" vertical="center"/>
    </xf>
    <xf numFmtId="0" fontId="2" fillId="10" borderId="8" xfId="2" applyFont="1" applyFill="1" applyBorder="1" applyAlignment="1">
      <alignment horizontal="right" vertical="center"/>
    </xf>
    <xf numFmtId="14" fontId="1" fillId="10" borderId="8" xfId="2" applyNumberFormat="1" applyFont="1" applyFill="1" applyBorder="1" applyAlignment="1">
      <alignment horizontal="right" vertical="center"/>
    </xf>
    <xf numFmtId="14" fontId="2" fillId="10" borderId="8" xfId="2" applyNumberFormat="1" applyFont="1" applyFill="1" applyBorder="1" applyAlignment="1">
      <alignment horizontal="right" vertical="center"/>
    </xf>
    <xf numFmtId="0" fontId="1" fillId="3" borderId="8" xfId="2" applyFont="1" applyFill="1" applyBorder="1" applyAlignment="1">
      <alignment horizontal="right" vertical="center"/>
    </xf>
    <xf numFmtId="0" fontId="1" fillId="11" borderId="8" xfId="2" applyFont="1" applyFill="1" applyBorder="1" applyAlignment="1">
      <alignment horizontal="right" vertical="center"/>
    </xf>
    <xf numFmtId="0" fontId="1" fillId="11" borderId="8" xfId="2" applyFill="1" applyBorder="1" applyAlignment="1">
      <alignment horizontal="right" vertical="center"/>
    </xf>
    <xf numFmtId="14" fontId="1" fillId="11" borderId="8" xfId="2" applyNumberFormat="1" applyFont="1" applyFill="1" applyBorder="1" applyAlignment="1">
      <alignment horizontal="right" vertical="center"/>
    </xf>
    <xf numFmtId="0" fontId="1" fillId="12" borderId="8" xfId="2" applyFont="1" applyFill="1" applyBorder="1" applyAlignment="1">
      <alignment horizontal="right" vertical="center"/>
    </xf>
    <xf numFmtId="0" fontId="1" fillId="12" borderId="8" xfId="2" applyFill="1" applyBorder="1" applyAlignment="1">
      <alignment horizontal="right" vertical="center"/>
    </xf>
    <xf numFmtId="14" fontId="1" fillId="12" borderId="8" xfId="2" applyNumberFormat="1" applyFont="1" applyFill="1" applyBorder="1" applyAlignment="1">
      <alignment horizontal="right" vertical="center"/>
    </xf>
    <xf numFmtId="14" fontId="1" fillId="12" borderId="8" xfId="2" applyNumberFormat="1" applyFill="1" applyBorder="1" applyAlignment="1">
      <alignment horizontal="right" vertical="center"/>
    </xf>
    <xf numFmtId="0" fontId="1" fillId="5" borderId="0" xfId="2" applyFill="1" applyBorder="1"/>
    <xf numFmtId="0" fontId="12" fillId="0" borderId="0" xfId="0" applyFont="1"/>
    <xf numFmtId="0" fontId="14" fillId="0" borderId="0" xfId="0" applyFont="1"/>
    <xf numFmtId="0" fontId="15" fillId="0" borderId="0" xfId="0" applyFont="1" applyAlignment="1">
      <alignment horizontal="left" vertical="center"/>
    </xf>
    <xf numFmtId="0" fontId="14" fillId="0" borderId="0" xfId="0" applyFont="1" applyAlignment="1">
      <alignment horizontal="justify" vertical="center"/>
    </xf>
    <xf numFmtId="0" fontId="15" fillId="0" borderId="0" xfId="0" applyFont="1" applyAlignment="1">
      <alignment horizontal="justify" vertical="center"/>
    </xf>
    <xf numFmtId="0" fontId="15" fillId="0" borderId="0" xfId="0" applyFont="1" applyAlignment="1">
      <alignment horizontal="left"/>
    </xf>
    <xf numFmtId="0" fontId="15" fillId="0" borderId="0" xfId="0" applyFont="1" applyAlignment="1">
      <alignment horizontal="left" vertical="center" wrapText="1"/>
    </xf>
    <xf numFmtId="0" fontId="13" fillId="0" borderId="0" xfId="0" applyFont="1" applyAlignment="1">
      <alignment vertical="center"/>
    </xf>
    <xf numFmtId="0" fontId="2" fillId="0" borderId="24" xfId="2" applyFont="1" applyBorder="1" applyAlignment="1"/>
    <xf numFmtId="0" fontId="0" fillId="0" borderId="0" xfId="0" applyAlignment="1"/>
    <xf numFmtId="14" fontId="1" fillId="8" borderId="11" xfId="2" applyNumberFormat="1" applyFont="1" applyFill="1" applyBorder="1" applyAlignment="1" applyProtection="1">
      <alignment horizontal="right" vertical="center"/>
    </xf>
    <xf numFmtId="14" fontId="1" fillId="8" borderId="9" xfId="2" applyNumberFormat="1" applyFont="1" applyFill="1" applyBorder="1" applyAlignment="1" applyProtection="1">
      <alignment horizontal="right" vertical="center"/>
    </xf>
    <xf numFmtId="14" fontId="1" fillId="8" borderId="9" xfId="2" applyNumberFormat="1" applyFill="1" applyBorder="1" applyAlignment="1" applyProtection="1">
      <alignment horizontal="right" vertical="center"/>
    </xf>
    <xf numFmtId="14" fontId="1" fillId="8" borderId="10" xfId="2" applyNumberFormat="1" applyFill="1" applyBorder="1" applyAlignment="1" applyProtection="1">
      <alignment horizontal="right" vertical="center"/>
    </xf>
    <xf numFmtId="0" fontId="1" fillId="5" borderId="0" xfId="2" applyFill="1" applyBorder="1" applyAlignment="1">
      <alignment vertical="center"/>
    </xf>
    <xf numFmtId="0" fontId="1" fillId="5" borderId="30" xfId="2" applyFill="1" applyBorder="1" applyAlignment="1">
      <alignment vertical="center"/>
    </xf>
    <xf numFmtId="14" fontId="1" fillId="8" borderId="11" xfId="2" applyNumberFormat="1" applyFill="1" applyBorder="1" applyAlignment="1">
      <alignment horizontal="right" vertical="center"/>
    </xf>
    <xf numFmtId="0" fontId="1" fillId="8" borderId="9" xfId="2" applyFill="1" applyBorder="1" applyAlignment="1">
      <alignment horizontal="right" vertical="center"/>
    </xf>
    <xf numFmtId="0" fontId="1" fillId="8" borderId="10" xfId="2" applyFill="1" applyBorder="1" applyAlignment="1">
      <alignment horizontal="right" vertical="center"/>
    </xf>
    <xf numFmtId="0" fontId="1" fillId="0" borderId="0" xfId="2" applyBorder="1" applyAlignment="1">
      <alignment textRotation="90"/>
    </xf>
    <xf numFmtId="0" fontId="4" fillId="7" borderId="27" xfId="2" applyFont="1" applyFill="1" applyBorder="1" applyAlignment="1">
      <alignment vertical="center" wrapText="1"/>
    </xf>
    <xf numFmtId="0" fontId="1" fillId="7" borderId="27" xfId="2" applyFill="1" applyBorder="1"/>
    <xf numFmtId="0" fontId="1" fillId="7" borderId="23" xfId="2" applyFill="1" applyBorder="1"/>
    <xf numFmtId="14" fontId="1" fillId="9" borderId="7" xfId="2" applyNumberFormat="1" applyFill="1" applyBorder="1" applyAlignment="1">
      <alignment horizontal="right" vertical="center"/>
    </xf>
    <xf numFmtId="14" fontId="1" fillId="9" borderId="6" xfId="2" applyNumberFormat="1" applyFill="1" applyBorder="1" applyAlignment="1">
      <alignment horizontal="right" vertical="center"/>
    </xf>
    <xf numFmtId="0" fontId="1" fillId="9" borderId="7" xfId="2" applyFill="1" applyBorder="1" applyAlignment="1">
      <alignment horizontal="right" vertical="center"/>
    </xf>
    <xf numFmtId="0" fontId="1" fillId="9" borderId="6" xfId="2" applyFill="1" applyBorder="1" applyAlignment="1">
      <alignment horizontal="right" vertical="center"/>
    </xf>
    <xf numFmtId="0" fontId="1" fillId="9" borderId="7" xfId="2" applyFont="1" applyFill="1" applyBorder="1" applyAlignment="1">
      <alignment horizontal="right" vertical="center"/>
    </xf>
    <xf numFmtId="0" fontId="1" fillId="3" borderId="7" xfId="2" applyFill="1" applyBorder="1" applyAlignment="1">
      <alignment horizontal="right" vertical="center"/>
    </xf>
    <xf numFmtId="0" fontId="1" fillId="3" borderId="6" xfId="2" applyFill="1" applyBorder="1" applyAlignment="1">
      <alignment horizontal="right" vertical="center"/>
    </xf>
    <xf numFmtId="0" fontId="2" fillId="10" borderId="7" xfId="2" applyFont="1" applyFill="1" applyBorder="1" applyAlignment="1">
      <alignment horizontal="right" vertical="center"/>
    </xf>
    <xf numFmtId="0" fontId="2" fillId="10" borderId="6" xfId="2" applyFont="1" applyFill="1" applyBorder="1" applyAlignment="1">
      <alignment horizontal="right" vertical="center"/>
    </xf>
    <xf numFmtId="14" fontId="1" fillId="10" borderId="7" xfId="2" applyNumberFormat="1" applyFont="1" applyFill="1" applyBorder="1" applyAlignment="1">
      <alignment horizontal="right" vertical="center"/>
    </xf>
    <xf numFmtId="14" fontId="1" fillId="10" borderId="6" xfId="2" applyNumberFormat="1" applyFont="1" applyFill="1" applyBorder="1" applyAlignment="1">
      <alignment horizontal="right" vertical="center"/>
    </xf>
    <xf numFmtId="0" fontId="1" fillId="10" borderId="7" xfId="2" applyFont="1" applyFill="1" applyBorder="1" applyAlignment="1">
      <alignment horizontal="right" vertical="center"/>
    </xf>
    <xf numFmtId="0" fontId="1" fillId="10" borderId="6" xfId="2" applyFont="1" applyFill="1" applyBorder="1" applyAlignment="1">
      <alignment horizontal="right" vertical="center"/>
    </xf>
    <xf numFmtId="0" fontId="1" fillId="10" borderId="6" xfId="2" applyFill="1" applyBorder="1" applyAlignment="1">
      <alignment horizontal="right" vertical="center"/>
    </xf>
    <xf numFmtId="0" fontId="1" fillId="3" borderId="7" xfId="2" applyFont="1" applyFill="1" applyBorder="1" applyAlignment="1">
      <alignment horizontal="right" vertical="center"/>
    </xf>
    <xf numFmtId="0" fontId="1" fillId="3" borderId="6" xfId="2" applyFont="1" applyFill="1" applyBorder="1" applyAlignment="1">
      <alignment horizontal="right" vertical="center"/>
    </xf>
    <xf numFmtId="14" fontId="1" fillId="11" borderId="7" xfId="2" applyNumberFormat="1" applyFont="1" applyFill="1" applyBorder="1" applyAlignment="1">
      <alignment horizontal="right" vertical="center"/>
    </xf>
    <xf numFmtId="14" fontId="1" fillId="11" borderId="6" xfId="2" applyNumberFormat="1" applyFont="1" applyFill="1" applyBorder="1" applyAlignment="1">
      <alignment horizontal="right" vertical="center"/>
    </xf>
    <xf numFmtId="0" fontId="1" fillId="11" borderId="7" xfId="2" applyFont="1" applyFill="1" applyBorder="1" applyAlignment="1">
      <alignment horizontal="right" vertical="center"/>
    </xf>
    <xf numFmtId="0" fontId="1" fillId="11" borderId="6" xfId="2" applyFont="1" applyFill="1" applyBorder="1" applyAlignment="1">
      <alignment horizontal="right" vertical="center"/>
    </xf>
    <xf numFmtId="0" fontId="1" fillId="11" borderId="6" xfId="2" applyFill="1" applyBorder="1" applyAlignment="1">
      <alignment horizontal="right" vertical="center"/>
    </xf>
    <xf numFmtId="14" fontId="1" fillId="12" borderId="7" xfId="2" applyNumberFormat="1" applyFont="1" applyFill="1" applyBorder="1" applyAlignment="1">
      <alignment horizontal="right" vertical="center"/>
    </xf>
    <xf numFmtId="14" fontId="1" fillId="12" borderId="6" xfId="2" applyNumberFormat="1" applyFont="1" applyFill="1" applyBorder="1" applyAlignment="1">
      <alignment horizontal="right" vertical="center"/>
    </xf>
    <xf numFmtId="0" fontId="1" fillId="12" borderId="7" xfId="2" applyFont="1" applyFill="1" applyBorder="1" applyAlignment="1">
      <alignment horizontal="right" vertical="center"/>
    </xf>
    <xf numFmtId="0" fontId="1" fillId="12" borderId="6" xfId="2" applyFill="1" applyBorder="1" applyAlignment="1">
      <alignment horizontal="right" vertical="center"/>
    </xf>
    <xf numFmtId="0" fontId="1" fillId="3" borderId="11" xfId="2" applyFont="1" applyFill="1" applyBorder="1" applyAlignment="1">
      <alignment horizontal="right" vertical="center"/>
    </xf>
    <xf numFmtId="0" fontId="1" fillId="3" borderId="9" xfId="2" applyFont="1" applyFill="1" applyBorder="1" applyAlignment="1">
      <alignment horizontal="right" vertical="center"/>
    </xf>
    <xf numFmtId="0" fontId="1" fillId="3" borderId="10" xfId="2" applyFont="1" applyFill="1" applyBorder="1" applyAlignment="1">
      <alignment horizontal="right" vertical="center"/>
    </xf>
    <xf numFmtId="0" fontId="1" fillId="10" borderId="7" xfId="2" applyFill="1" applyBorder="1" applyAlignment="1">
      <alignment horizontal="right" vertical="center"/>
    </xf>
    <xf numFmtId="0" fontId="1" fillId="11" borderId="7" xfId="2" applyFill="1" applyBorder="1" applyAlignment="1">
      <alignment horizontal="right" vertical="center"/>
    </xf>
    <xf numFmtId="14" fontId="1" fillId="12" borderId="7" xfId="2" applyNumberFormat="1" applyFill="1" applyBorder="1" applyAlignment="1">
      <alignment horizontal="right" vertical="center"/>
    </xf>
    <xf numFmtId="14" fontId="1" fillId="12" borderId="6" xfId="2" applyNumberFormat="1" applyFill="1" applyBorder="1" applyAlignment="1">
      <alignment horizontal="right" vertical="center"/>
    </xf>
    <xf numFmtId="0" fontId="1" fillId="12" borderId="7" xfId="2" applyFill="1" applyBorder="1" applyAlignment="1">
      <alignment horizontal="right" vertical="center"/>
    </xf>
    <xf numFmtId="0" fontId="9" fillId="0" borderId="0" xfId="2" applyFont="1" applyBorder="1" applyAlignment="1">
      <alignment horizontal="left" vertical="center" wrapText="1"/>
    </xf>
    <xf numFmtId="0" fontId="1" fillId="0" borderId="26" xfId="2" applyBorder="1"/>
    <xf numFmtId="14" fontId="9" fillId="0" borderId="1" xfId="2" applyNumberFormat="1" applyFont="1" applyFill="1" applyBorder="1"/>
    <xf numFmtId="0" fontId="1" fillId="0" borderId="27" xfId="2" applyBorder="1" applyAlignment="1">
      <alignment horizontal="left" vertical="center" wrapText="1"/>
    </xf>
    <xf numFmtId="0" fontId="1" fillId="0" borderId="23" xfId="2" applyBorder="1"/>
    <xf numFmtId="0" fontId="1" fillId="0" borderId="27" xfId="2" applyBorder="1" applyAlignment="1">
      <alignment vertical="center"/>
    </xf>
    <xf numFmtId="14" fontId="9" fillId="0" borderId="0" xfId="2" applyNumberFormat="1" applyFont="1" applyFill="1" applyBorder="1" applyAlignment="1">
      <alignment vertical="center"/>
    </xf>
    <xf numFmtId="14" fontId="9" fillId="0" borderId="13" xfId="2" applyNumberFormat="1" applyFont="1" applyFill="1" applyBorder="1" applyAlignment="1">
      <alignment vertical="center"/>
    </xf>
    <xf numFmtId="0" fontId="2" fillId="0" borderId="0" xfId="2" applyFont="1" applyFill="1" applyBorder="1" applyAlignment="1">
      <alignment horizontal="center" vertical="center"/>
    </xf>
    <xf numFmtId="0" fontId="1" fillId="0" borderId="0" xfId="2" applyAlignment="1">
      <alignment vertical="center"/>
    </xf>
    <xf numFmtId="0" fontId="10" fillId="5" borderId="0" xfId="1" applyFont="1" applyFill="1" applyBorder="1" applyAlignment="1">
      <alignment vertical="top" wrapText="1"/>
    </xf>
    <xf numFmtId="0" fontId="2" fillId="9" borderId="32" xfId="2" applyFont="1" applyFill="1" applyBorder="1" applyAlignment="1">
      <alignment horizontal="right" vertical="center"/>
    </xf>
    <xf numFmtId="0" fontId="2" fillId="9" borderId="33" xfId="2" applyFont="1" applyFill="1" applyBorder="1" applyAlignment="1">
      <alignment horizontal="right" vertical="center"/>
    </xf>
    <xf numFmtId="0" fontId="1" fillId="5" borderId="1" xfId="2" applyFill="1" applyBorder="1" applyAlignment="1">
      <alignment vertical="center"/>
    </xf>
    <xf numFmtId="0" fontId="1" fillId="5" borderId="24" xfId="2" applyFill="1" applyBorder="1" applyAlignment="1">
      <alignment vertical="center"/>
    </xf>
    <xf numFmtId="0" fontId="11" fillId="5" borderId="0" xfId="2" applyFont="1" applyFill="1" applyBorder="1" applyAlignment="1">
      <alignment vertical="center" wrapText="1"/>
    </xf>
    <xf numFmtId="0" fontId="10" fillId="6" borderId="0" xfId="1" applyFont="1" applyFill="1" applyBorder="1" applyAlignment="1">
      <alignment horizontal="center" vertical="center" wrapText="1"/>
    </xf>
    <xf numFmtId="0" fontId="11" fillId="5" borderId="0" xfId="2" applyFont="1" applyFill="1" applyBorder="1" applyAlignment="1">
      <alignment horizontal="center" vertical="center" wrapText="1"/>
    </xf>
    <xf numFmtId="0" fontId="4" fillId="11" borderId="27" xfId="2" applyFont="1" applyFill="1" applyBorder="1" applyAlignment="1">
      <alignment horizontal="center" vertical="center" wrapText="1"/>
    </xf>
    <xf numFmtId="0" fontId="4" fillId="12" borderId="27" xfId="2" applyFont="1" applyFill="1" applyBorder="1" applyAlignment="1">
      <alignment horizontal="center" vertical="center" wrapText="1"/>
    </xf>
    <xf numFmtId="0" fontId="1" fillId="8" borderId="27" xfId="2" applyFont="1" applyFill="1" applyBorder="1" applyAlignment="1">
      <alignment horizontal="center" vertical="center" wrapText="1"/>
    </xf>
    <xf numFmtId="0" fontId="1" fillId="8" borderId="0" xfId="2" applyFont="1" applyFill="1" applyBorder="1" applyAlignment="1">
      <alignment horizontal="center" vertical="center" wrapText="1"/>
    </xf>
    <xf numFmtId="0" fontId="1" fillId="8" borderId="13" xfId="2" applyFont="1" applyFill="1" applyBorder="1" applyAlignment="1">
      <alignment horizontal="center" vertical="center" wrapText="1"/>
    </xf>
    <xf numFmtId="0" fontId="1" fillId="8" borderId="27" xfId="2" applyFont="1" applyFill="1" applyBorder="1" applyAlignment="1">
      <alignment horizontal="center" vertical="center"/>
    </xf>
    <xf numFmtId="0" fontId="1" fillId="8" borderId="0" xfId="2" applyFont="1" applyFill="1" applyBorder="1" applyAlignment="1">
      <alignment horizontal="center" vertical="center"/>
    </xf>
    <xf numFmtId="0" fontId="1" fillId="8" borderId="13" xfId="2" applyFont="1" applyFill="1" applyBorder="1" applyAlignment="1">
      <alignment horizontal="center" vertical="center"/>
    </xf>
    <xf numFmtId="0" fontId="1" fillId="8" borderId="23" xfId="2" applyFill="1" applyBorder="1" applyAlignment="1">
      <alignment horizontal="center" vertical="center" wrapText="1"/>
    </xf>
    <xf numFmtId="0" fontId="1" fillId="8" borderId="24" xfId="2" applyFill="1" applyBorder="1" applyAlignment="1">
      <alignment horizontal="center" vertical="center" wrapText="1"/>
    </xf>
    <xf numFmtId="0" fontId="1" fillId="8" borderId="25" xfId="2" applyFill="1" applyBorder="1" applyAlignment="1">
      <alignment horizontal="center" vertical="center" wrapText="1"/>
    </xf>
    <xf numFmtId="0" fontId="1" fillId="8" borderId="27" xfId="2" applyFill="1" applyBorder="1" applyAlignment="1">
      <alignment horizontal="center" vertical="center"/>
    </xf>
    <xf numFmtId="0" fontId="1" fillId="8" borderId="0" xfId="2" applyFill="1" applyBorder="1" applyAlignment="1">
      <alignment horizontal="center" vertical="center"/>
    </xf>
    <xf numFmtId="0" fontId="1" fillId="8" borderId="13" xfId="2" applyFill="1" applyBorder="1" applyAlignment="1">
      <alignment horizontal="center" vertical="center"/>
    </xf>
    <xf numFmtId="0" fontId="6" fillId="13" borderId="17" xfId="2" applyFont="1" applyFill="1" applyBorder="1" applyAlignment="1">
      <alignment horizontal="center" vertical="center" wrapText="1"/>
    </xf>
    <xf numFmtId="0" fontId="6" fillId="13" borderId="2" xfId="2" applyFont="1" applyFill="1" applyBorder="1" applyAlignment="1">
      <alignment horizontal="center" vertical="center" wrapText="1"/>
    </xf>
    <xf numFmtId="0" fontId="6" fillId="13" borderId="18" xfId="2" applyFont="1" applyFill="1" applyBorder="1" applyAlignment="1">
      <alignment horizontal="center" vertical="center" wrapText="1"/>
    </xf>
    <xf numFmtId="0" fontId="2" fillId="3" borderId="17"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18" xfId="2" applyFont="1" applyFill="1" applyBorder="1" applyAlignment="1">
      <alignment horizontal="center" vertical="center"/>
    </xf>
    <xf numFmtId="0" fontId="2" fillId="3" borderId="26"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12" xfId="2" applyFont="1" applyFill="1" applyBorder="1" applyAlignment="1">
      <alignment horizontal="center" vertical="center"/>
    </xf>
    <xf numFmtId="0" fontId="2" fillId="0" borderId="0" xfId="2" applyFont="1" applyBorder="1" applyAlignment="1">
      <alignment horizontal="center"/>
    </xf>
    <xf numFmtId="0" fontId="1" fillId="5" borderId="14" xfId="2" applyFill="1" applyBorder="1" applyAlignment="1">
      <alignment horizontal="center"/>
    </xf>
    <xf numFmtId="0" fontId="1" fillId="5" borderId="31" xfId="2" applyFill="1" applyBorder="1" applyAlignment="1">
      <alignment horizontal="center"/>
    </xf>
    <xf numFmtId="14" fontId="1" fillId="12" borderId="0" xfId="2" applyNumberFormat="1" applyFill="1" applyBorder="1" applyAlignment="1">
      <alignment horizontal="center"/>
    </xf>
    <xf numFmtId="14" fontId="1" fillId="12" borderId="13" xfId="2" applyNumberFormat="1" applyFill="1" applyBorder="1" applyAlignment="1">
      <alignment horizontal="center"/>
    </xf>
    <xf numFmtId="0" fontId="11" fillId="5" borderId="0" xfId="2" applyFont="1" applyFill="1" applyBorder="1" applyAlignment="1">
      <alignment horizontal="left" vertical="center" wrapText="1"/>
    </xf>
    <xf numFmtId="0" fontId="4" fillId="10" borderId="27" xfId="2" applyFont="1" applyFill="1" applyBorder="1" applyAlignment="1">
      <alignment horizontal="center" vertical="top" wrapText="1"/>
    </xf>
    <xf numFmtId="0" fontId="4" fillId="10" borderId="0" xfId="2" applyFont="1" applyFill="1" applyBorder="1" applyAlignment="1">
      <alignment horizontal="center" vertical="top" wrapText="1"/>
    </xf>
    <xf numFmtId="0" fontId="4" fillId="10" borderId="13" xfId="2" applyFont="1" applyFill="1" applyBorder="1" applyAlignment="1">
      <alignment horizontal="center" vertical="top" wrapText="1"/>
    </xf>
    <xf numFmtId="0" fontId="4" fillId="9" borderId="26" xfId="2" applyFont="1" applyFill="1" applyBorder="1" applyAlignment="1">
      <alignment horizontal="center" vertical="center" wrapText="1"/>
    </xf>
    <xf numFmtId="0" fontId="4" fillId="9" borderId="27" xfId="2" applyFont="1" applyFill="1" applyBorder="1" applyAlignment="1">
      <alignment horizontal="center" vertical="center" wrapText="1"/>
    </xf>
    <xf numFmtId="0" fontId="4" fillId="9" borderId="1" xfId="2" applyFont="1" applyFill="1" applyBorder="1" applyAlignment="1">
      <alignment horizontal="center"/>
    </xf>
    <xf numFmtId="0" fontId="4" fillId="9" borderId="12" xfId="2" applyFont="1" applyFill="1" applyBorder="1" applyAlignment="1">
      <alignment horizontal="center"/>
    </xf>
    <xf numFmtId="0" fontId="1" fillId="11" borderId="0" xfId="2" applyFont="1" applyFill="1" applyBorder="1" applyAlignment="1">
      <alignment horizontal="right"/>
    </xf>
    <xf numFmtId="0" fontId="1" fillId="11" borderId="13" xfId="2" applyFont="1" applyFill="1" applyBorder="1" applyAlignment="1">
      <alignment horizontal="right"/>
    </xf>
    <xf numFmtId="0" fontId="1" fillId="3" borderId="0" xfId="2" applyFont="1" applyFill="1" applyBorder="1" applyAlignment="1">
      <alignment horizontal="right"/>
    </xf>
    <xf numFmtId="0" fontId="1" fillId="3" borderId="13" xfId="2" applyFont="1" applyFill="1" applyBorder="1" applyAlignment="1">
      <alignment horizontal="right"/>
    </xf>
    <xf numFmtId="0" fontId="1" fillId="9" borderId="0" xfId="2" applyFill="1" applyBorder="1" applyAlignment="1">
      <alignment horizontal="right"/>
    </xf>
    <xf numFmtId="0" fontId="1" fillId="9" borderId="13" xfId="2" applyFill="1" applyBorder="1" applyAlignment="1">
      <alignment horizontal="right"/>
    </xf>
    <xf numFmtId="14" fontId="1" fillId="9" borderId="0" xfId="2" applyNumberFormat="1" applyFill="1" applyBorder="1" applyAlignment="1">
      <alignment horizontal="right"/>
    </xf>
    <xf numFmtId="14" fontId="1" fillId="9" borderId="13" xfId="2" applyNumberFormat="1" applyFill="1" applyBorder="1" applyAlignment="1">
      <alignment horizontal="right"/>
    </xf>
    <xf numFmtId="0" fontId="1" fillId="3" borderId="0" xfId="2" applyFill="1" applyBorder="1" applyAlignment="1">
      <alignment horizontal="right"/>
    </xf>
    <xf numFmtId="0" fontId="1" fillId="3" borderId="13" xfId="2" applyFill="1" applyBorder="1" applyAlignment="1">
      <alignment horizontal="right"/>
    </xf>
    <xf numFmtId="14" fontId="1" fillId="10" borderId="0" xfId="2" applyNumberFormat="1" applyFont="1" applyFill="1" applyBorder="1" applyAlignment="1">
      <alignment horizontal="right"/>
    </xf>
    <xf numFmtId="14" fontId="1" fillId="10" borderId="13" xfId="2" applyNumberFormat="1" applyFont="1" applyFill="1" applyBorder="1" applyAlignment="1">
      <alignment horizontal="right"/>
    </xf>
    <xf numFmtId="0" fontId="1" fillId="10" borderId="0" xfId="2" applyFont="1" applyFill="1" applyBorder="1" applyAlignment="1">
      <alignment horizontal="right"/>
    </xf>
    <xf numFmtId="0" fontId="1" fillId="10" borderId="13" xfId="2" applyFont="1" applyFill="1" applyBorder="1" applyAlignment="1">
      <alignment horizontal="right"/>
    </xf>
    <xf numFmtId="14" fontId="1" fillId="11" borderId="0" xfId="2" applyNumberFormat="1" applyFont="1" applyFill="1" applyBorder="1" applyAlignment="1">
      <alignment horizontal="right"/>
    </xf>
    <xf numFmtId="14" fontId="1" fillId="11" borderId="13" xfId="2" applyNumberFormat="1" applyFont="1" applyFill="1" applyBorder="1" applyAlignment="1">
      <alignment horizontal="right"/>
    </xf>
    <xf numFmtId="0" fontId="1" fillId="12" borderId="0" xfId="2" applyFill="1" applyBorder="1" applyAlignment="1">
      <alignment horizontal="right"/>
    </xf>
    <xf numFmtId="0" fontId="1" fillId="12" borderId="13" xfId="2" applyFill="1" applyBorder="1" applyAlignment="1">
      <alignment horizontal="right"/>
    </xf>
    <xf numFmtId="0" fontId="1" fillId="0" borderId="0" xfId="2" applyBorder="1" applyAlignment="1">
      <alignment horizontal="center"/>
    </xf>
    <xf numFmtId="0" fontId="1" fillId="7" borderId="24" xfId="2" applyFont="1" applyFill="1" applyBorder="1" applyAlignment="1">
      <alignment horizontal="right"/>
    </xf>
    <xf numFmtId="0" fontId="1" fillId="7" borderId="25" xfId="2" applyFont="1" applyFill="1" applyBorder="1" applyAlignment="1">
      <alignment horizontal="right"/>
    </xf>
    <xf numFmtId="0" fontId="1" fillId="7" borderId="0" xfId="2" applyFill="1" applyBorder="1" applyAlignment="1">
      <alignment horizontal="right"/>
    </xf>
    <xf numFmtId="0" fontId="1" fillId="7" borderId="13" xfId="2" applyFill="1" applyBorder="1" applyAlignment="1">
      <alignment horizontal="right"/>
    </xf>
    <xf numFmtId="0" fontId="18" fillId="14" borderId="0" xfId="0" applyFont="1" applyFill="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xf>
  </cellXfs>
  <cellStyles count="3">
    <cellStyle name="20 % - Accent1" xfId="1" builtinId="3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15875</xdr:rowOff>
    </xdr:from>
    <xdr:to>
      <xdr:col>3</xdr:col>
      <xdr:colOff>1587</xdr:colOff>
      <xdr:row>3</xdr:row>
      <xdr:rowOff>275167</xdr:rowOff>
    </xdr:to>
    <xdr:sp macro="" textlink="">
      <xdr:nvSpPr>
        <xdr:cNvPr id="6" name="ZoneTexte 5">
          <a:extLst>
            <a:ext uri="{FF2B5EF4-FFF2-40B4-BE49-F238E27FC236}">
              <a16:creationId xmlns:a16="http://schemas.microsoft.com/office/drawing/2014/main" id="{6CFB2706-C406-4517-BB60-668AEEF1D770}"/>
            </a:ext>
          </a:extLst>
        </xdr:cNvPr>
        <xdr:cNvSpPr txBox="1"/>
      </xdr:nvSpPr>
      <xdr:spPr>
        <a:xfrm>
          <a:off x="0" y="15875"/>
          <a:ext cx="3822170" cy="21007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fr-FR" sz="1500" b="1" i="1"/>
        </a:p>
        <a:p>
          <a:pPr algn="l"/>
          <a:endParaRPr lang="fr-FR" sz="1500" b="1" i="1"/>
        </a:p>
        <a:p>
          <a:pPr algn="l"/>
          <a:endParaRPr lang="fr-FR" sz="1500" b="1" i="1"/>
        </a:p>
        <a:p>
          <a:pPr algn="l"/>
          <a:endParaRPr lang="fr-FR" sz="1500" b="1" i="1"/>
        </a:p>
        <a:p>
          <a:pPr algn="l"/>
          <a:r>
            <a:rPr lang="fr-FR" sz="1500" b="1" i="1"/>
            <a:t>POLE CONSEIL ET EMPLOI TERRITORIAL </a:t>
          </a:r>
        </a:p>
        <a:p>
          <a:r>
            <a:rPr lang="fr-FR" sz="1000" i="1"/>
            <a:t>Frédéric PIEROPAN, adjoint au directeur, chef de pôle</a:t>
          </a:r>
        </a:p>
        <a:p>
          <a:r>
            <a:rPr lang="fr-FR" sz="1000" i="1"/>
            <a:t>Djamila ADJINA, adjointe au chef de pôle</a:t>
          </a:r>
        </a:p>
        <a:p>
          <a:r>
            <a:rPr lang="fr-FR" sz="1000" b="1" i="1"/>
            <a:t>Sophie DHERMENT, gestionnaire du plan départemental de formation</a:t>
          </a:r>
        </a:p>
        <a:p>
          <a:r>
            <a:rPr lang="fr-FR" sz="1000" i="1"/>
            <a:t>Hélène Patygny, gestionnaire métiers</a:t>
          </a:r>
        </a:p>
        <a:p>
          <a:endParaRPr lang="fr-FR" sz="1000" b="1" i="1"/>
        </a:p>
      </xdr:txBody>
    </xdr:sp>
    <xdr:clientData/>
  </xdr:twoCellAnchor>
  <xdr:twoCellAnchor editAs="oneCell">
    <xdr:from>
      <xdr:col>0</xdr:col>
      <xdr:colOff>0</xdr:colOff>
      <xdr:row>0</xdr:row>
      <xdr:rowOff>0</xdr:rowOff>
    </xdr:from>
    <xdr:to>
      <xdr:col>1</xdr:col>
      <xdr:colOff>23813</xdr:colOff>
      <xdr:row>0</xdr:row>
      <xdr:rowOff>944562</xdr:rowOff>
    </xdr:to>
    <xdr:pic>
      <xdr:nvPicPr>
        <xdr:cNvPr id="7" name="Image 6" descr="U:\cdg83.gif">
          <a:extLst>
            <a:ext uri="{FF2B5EF4-FFF2-40B4-BE49-F238E27FC236}">
              <a16:creationId xmlns:a16="http://schemas.microsoft.com/office/drawing/2014/main" id="{7C2D1478-3924-49C7-BF86-2D9CED601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2563" cy="944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814917</xdr:colOff>
      <xdr:row>5</xdr:row>
      <xdr:rowOff>84667</xdr:rowOff>
    </xdr:from>
    <xdr:to>
      <xdr:col>22</xdr:col>
      <xdr:colOff>176742</xdr:colOff>
      <xdr:row>8</xdr:row>
      <xdr:rowOff>116416</xdr:rowOff>
    </xdr:to>
    <xdr:sp macro="" textlink="">
      <xdr:nvSpPr>
        <xdr:cNvPr id="8" name="Ellipse 7">
          <a:extLst>
            <a:ext uri="{FF2B5EF4-FFF2-40B4-BE49-F238E27FC236}">
              <a16:creationId xmlns:a16="http://schemas.microsoft.com/office/drawing/2014/main" id="{97B79FB7-21AE-4DDA-9E84-D6C10A8EFEDD}"/>
            </a:ext>
          </a:extLst>
        </xdr:cNvPr>
        <xdr:cNvSpPr/>
      </xdr:nvSpPr>
      <xdr:spPr>
        <a:xfrm>
          <a:off x="17018000" y="2698750"/>
          <a:ext cx="1002242" cy="582083"/>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fr-FR"/>
        </a:p>
      </xdr:txBody>
    </xdr:sp>
    <xdr:clientData/>
  </xdr:twoCellAnchor>
  <xdr:twoCellAnchor>
    <xdr:from>
      <xdr:col>22</xdr:col>
      <xdr:colOff>176742</xdr:colOff>
      <xdr:row>7</xdr:row>
      <xdr:rowOff>5292</xdr:rowOff>
    </xdr:from>
    <xdr:to>
      <xdr:col>23</xdr:col>
      <xdr:colOff>402167</xdr:colOff>
      <xdr:row>7</xdr:row>
      <xdr:rowOff>31750</xdr:rowOff>
    </xdr:to>
    <xdr:cxnSp macro="">
      <xdr:nvCxnSpPr>
        <xdr:cNvPr id="9" name="Connecteur droit avec flèche 8">
          <a:extLst>
            <a:ext uri="{FF2B5EF4-FFF2-40B4-BE49-F238E27FC236}">
              <a16:creationId xmlns:a16="http://schemas.microsoft.com/office/drawing/2014/main" id="{E03FA16F-996D-471F-8723-93B90DB0FA3F}"/>
            </a:ext>
          </a:extLst>
        </xdr:cNvPr>
        <xdr:cNvCxnSpPr>
          <a:stCxn id="8" idx="6"/>
        </xdr:cNvCxnSpPr>
      </xdr:nvCxnSpPr>
      <xdr:spPr>
        <a:xfrm>
          <a:off x="18020242" y="2989792"/>
          <a:ext cx="542925" cy="26458"/>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698500</xdr:colOff>
      <xdr:row>9</xdr:row>
      <xdr:rowOff>10583</xdr:rowOff>
    </xdr:from>
    <xdr:to>
      <xdr:col>22</xdr:col>
      <xdr:colOff>174625</xdr:colOff>
      <xdr:row>11</xdr:row>
      <xdr:rowOff>152400</xdr:rowOff>
    </xdr:to>
    <xdr:sp macro="" textlink="">
      <xdr:nvSpPr>
        <xdr:cNvPr id="11" name="Ellipse 10">
          <a:extLst>
            <a:ext uri="{FF2B5EF4-FFF2-40B4-BE49-F238E27FC236}">
              <a16:creationId xmlns:a16="http://schemas.microsoft.com/office/drawing/2014/main" id="{995E37AC-ED09-4761-A938-D73FC0F49BC8}"/>
            </a:ext>
          </a:extLst>
        </xdr:cNvPr>
        <xdr:cNvSpPr/>
      </xdr:nvSpPr>
      <xdr:spPr>
        <a:xfrm>
          <a:off x="16901583" y="3524250"/>
          <a:ext cx="1116542" cy="5016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fr-FR"/>
        </a:p>
      </xdr:txBody>
    </xdr:sp>
    <xdr:clientData/>
  </xdr:twoCellAnchor>
  <xdr:twoCellAnchor>
    <xdr:from>
      <xdr:col>22</xdr:col>
      <xdr:colOff>174625</xdr:colOff>
      <xdr:row>10</xdr:row>
      <xdr:rowOff>81492</xdr:rowOff>
    </xdr:from>
    <xdr:to>
      <xdr:col>24</xdr:col>
      <xdr:colOff>42333</xdr:colOff>
      <xdr:row>10</xdr:row>
      <xdr:rowOff>105834</xdr:rowOff>
    </xdr:to>
    <xdr:cxnSp macro="">
      <xdr:nvCxnSpPr>
        <xdr:cNvPr id="13" name="Connecteur droit avec flèche 12">
          <a:extLst>
            <a:ext uri="{FF2B5EF4-FFF2-40B4-BE49-F238E27FC236}">
              <a16:creationId xmlns:a16="http://schemas.microsoft.com/office/drawing/2014/main" id="{D77A2BAC-039F-4668-8A79-1138B3BA393B}"/>
            </a:ext>
          </a:extLst>
        </xdr:cNvPr>
        <xdr:cNvCxnSpPr>
          <a:stCxn id="11" idx="6"/>
        </xdr:cNvCxnSpPr>
      </xdr:nvCxnSpPr>
      <xdr:spPr>
        <a:xfrm>
          <a:off x="18018125" y="3775075"/>
          <a:ext cx="1423458" cy="24342"/>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16</xdr:col>
      <xdr:colOff>819150</xdr:colOff>
      <xdr:row>8</xdr:row>
      <xdr:rowOff>215900</xdr:rowOff>
    </xdr:from>
    <xdr:to>
      <xdr:col>18</xdr:col>
      <xdr:colOff>284692</xdr:colOff>
      <xdr:row>11</xdr:row>
      <xdr:rowOff>8467</xdr:rowOff>
    </xdr:to>
    <xdr:sp macro="" textlink="">
      <xdr:nvSpPr>
        <xdr:cNvPr id="16" name="Ellipse 15">
          <a:extLst>
            <a:ext uri="{FF2B5EF4-FFF2-40B4-BE49-F238E27FC236}">
              <a16:creationId xmlns:a16="http://schemas.microsoft.com/office/drawing/2014/main" id="{A02FA3CC-CC38-4DF8-ADA9-624245800441}"/>
            </a:ext>
          </a:extLst>
        </xdr:cNvPr>
        <xdr:cNvSpPr/>
      </xdr:nvSpPr>
      <xdr:spPr>
        <a:xfrm>
          <a:off x="13720233" y="3380317"/>
          <a:ext cx="1116542" cy="5016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fr-FR"/>
        </a:p>
      </xdr:txBody>
    </xdr:sp>
    <xdr:clientData/>
  </xdr:twoCellAnchor>
  <xdr:twoCellAnchor>
    <xdr:from>
      <xdr:col>18</xdr:col>
      <xdr:colOff>284692</xdr:colOff>
      <xdr:row>9</xdr:row>
      <xdr:rowOff>117475</xdr:rowOff>
    </xdr:from>
    <xdr:to>
      <xdr:col>23</xdr:col>
      <xdr:colOff>1227667</xdr:colOff>
      <xdr:row>17</xdr:row>
      <xdr:rowOff>31750</xdr:rowOff>
    </xdr:to>
    <xdr:cxnSp macro="">
      <xdr:nvCxnSpPr>
        <xdr:cNvPr id="17" name="Connecteur droit avec flèche 16">
          <a:extLst>
            <a:ext uri="{FF2B5EF4-FFF2-40B4-BE49-F238E27FC236}">
              <a16:creationId xmlns:a16="http://schemas.microsoft.com/office/drawing/2014/main" id="{0171975C-B573-482E-B34E-01C18B0E31AE}"/>
            </a:ext>
          </a:extLst>
        </xdr:cNvPr>
        <xdr:cNvCxnSpPr>
          <a:stCxn id="16" idx="6"/>
        </xdr:cNvCxnSpPr>
      </xdr:nvCxnSpPr>
      <xdr:spPr>
        <a:xfrm>
          <a:off x="14836775" y="3631142"/>
          <a:ext cx="4551892" cy="1353608"/>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16</xdr:col>
      <xdr:colOff>751417</xdr:colOff>
      <xdr:row>23</xdr:row>
      <xdr:rowOff>1</xdr:rowOff>
    </xdr:from>
    <xdr:to>
      <xdr:col>18</xdr:col>
      <xdr:colOff>216959</xdr:colOff>
      <xdr:row>25</xdr:row>
      <xdr:rowOff>46568</xdr:rowOff>
    </xdr:to>
    <xdr:sp macro="" textlink="">
      <xdr:nvSpPr>
        <xdr:cNvPr id="19" name="Ellipse 18">
          <a:extLst>
            <a:ext uri="{FF2B5EF4-FFF2-40B4-BE49-F238E27FC236}">
              <a16:creationId xmlns:a16="http://schemas.microsoft.com/office/drawing/2014/main" id="{188003E2-2972-449A-9FD7-47663749414B}"/>
            </a:ext>
          </a:extLst>
        </xdr:cNvPr>
        <xdr:cNvSpPr/>
      </xdr:nvSpPr>
      <xdr:spPr>
        <a:xfrm>
          <a:off x="13652500" y="6032501"/>
          <a:ext cx="1116542" cy="4064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fr-FR"/>
        </a:p>
      </xdr:txBody>
    </xdr:sp>
    <xdr:clientData/>
  </xdr:twoCellAnchor>
  <xdr:twoCellAnchor>
    <xdr:from>
      <xdr:col>18</xdr:col>
      <xdr:colOff>216959</xdr:colOff>
      <xdr:row>24</xdr:row>
      <xdr:rowOff>23284</xdr:rowOff>
    </xdr:from>
    <xdr:to>
      <xdr:col>23</xdr:col>
      <xdr:colOff>1227667</xdr:colOff>
      <xdr:row>25</xdr:row>
      <xdr:rowOff>158750</xdr:rowOff>
    </xdr:to>
    <xdr:cxnSp macro="">
      <xdr:nvCxnSpPr>
        <xdr:cNvPr id="20" name="Connecteur droit avec flèche 19">
          <a:extLst>
            <a:ext uri="{FF2B5EF4-FFF2-40B4-BE49-F238E27FC236}">
              <a16:creationId xmlns:a16="http://schemas.microsoft.com/office/drawing/2014/main" id="{2B2B95BF-2141-4C2B-939B-1FA1E861BC02}"/>
            </a:ext>
          </a:extLst>
        </xdr:cNvPr>
        <xdr:cNvCxnSpPr>
          <a:stCxn id="19" idx="6"/>
        </xdr:cNvCxnSpPr>
      </xdr:nvCxnSpPr>
      <xdr:spPr>
        <a:xfrm>
          <a:off x="14769042" y="6235701"/>
          <a:ext cx="4619625" cy="315382"/>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749300</xdr:colOff>
      <xdr:row>3</xdr:row>
      <xdr:rowOff>190500</xdr:rowOff>
    </xdr:from>
    <xdr:to>
      <xdr:col>3</xdr:col>
      <xdr:colOff>254000</xdr:colOff>
      <xdr:row>5</xdr:row>
      <xdr:rowOff>63500</xdr:rowOff>
    </xdr:to>
    <xdr:sp macro="" textlink="">
      <xdr:nvSpPr>
        <xdr:cNvPr id="2" name="Flèche : droite rayée 1">
          <a:extLst>
            <a:ext uri="{FF2B5EF4-FFF2-40B4-BE49-F238E27FC236}">
              <a16:creationId xmlns:a16="http://schemas.microsoft.com/office/drawing/2014/main" id="{612F8326-DC5B-4B35-98C0-DE7B74848B84}"/>
            </a:ext>
          </a:extLst>
        </xdr:cNvPr>
        <xdr:cNvSpPr/>
      </xdr:nvSpPr>
      <xdr:spPr>
        <a:xfrm>
          <a:off x="1511300" y="1190625"/>
          <a:ext cx="1028700" cy="61118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88900</xdr:colOff>
      <xdr:row>2</xdr:row>
      <xdr:rowOff>158751</xdr:rowOff>
    </xdr:from>
    <xdr:to>
      <xdr:col>1</xdr:col>
      <xdr:colOff>546100</xdr:colOff>
      <xdr:row>5</xdr:row>
      <xdr:rowOff>452438</xdr:rowOff>
    </xdr:to>
    <xdr:sp macro="" textlink="">
      <xdr:nvSpPr>
        <xdr:cNvPr id="3" name="Rectangle : coins arrondis 2">
          <a:extLst>
            <a:ext uri="{FF2B5EF4-FFF2-40B4-BE49-F238E27FC236}">
              <a16:creationId xmlns:a16="http://schemas.microsoft.com/office/drawing/2014/main" id="{B18A96F2-9C95-424B-A3F1-E7EED029D198}"/>
            </a:ext>
          </a:extLst>
        </xdr:cNvPr>
        <xdr:cNvSpPr/>
      </xdr:nvSpPr>
      <xdr:spPr>
        <a:xfrm>
          <a:off x="88900" y="960439"/>
          <a:ext cx="1219200" cy="123031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Le</a:t>
          </a:r>
          <a:r>
            <a:rPr lang="fr-FR" sz="1100" baseline="0"/>
            <a:t> CPF est mobilisé à l'initiaive de l'agent</a:t>
          </a:r>
          <a:endParaRPr lang="fr-FR" sz="1100"/>
        </a:p>
      </xdr:txBody>
    </xdr:sp>
    <xdr:clientData/>
  </xdr:twoCellAnchor>
  <xdr:twoCellAnchor>
    <xdr:from>
      <xdr:col>0</xdr:col>
      <xdr:colOff>101600</xdr:colOff>
      <xdr:row>8</xdr:row>
      <xdr:rowOff>146050</xdr:rowOff>
    </xdr:from>
    <xdr:to>
      <xdr:col>1</xdr:col>
      <xdr:colOff>673100</xdr:colOff>
      <xdr:row>10</xdr:row>
      <xdr:rowOff>107950</xdr:rowOff>
    </xdr:to>
    <xdr:sp macro="" textlink="">
      <xdr:nvSpPr>
        <xdr:cNvPr id="4" name="Rectangle : coins arrondis 3">
          <a:extLst>
            <a:ext uri="{FF2B5EF4-FFF2-40B4-BE49-F238E27FC236}">
              <a16:creationId xmlns:a16="http://schemas.microsoft.com/office/drawing/2014/main" id="{82E1FB43-96FB-4823-9D4C-DCB0512B8B95}"/>
            </a:ext>
          </a:extLst>
        </xdr:cNvPr>
        <xdr:cNvSpPr/>
      </xdr:nvSpPr>
      <xdr:spPr>
        <a:xfrm>
          <a:off x="101600" y="2520950"/>
          <a:ext cx="1333500" cy="91440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Des droits supplémentaires par rapport au DIF</a:t>
          </a:r>
        </a:p>
      </xdr:txBody>
    </xdr:sp>
    <xdr:clientData/>
  </xdr:twoCellAnchor>
  <xdr:twoCellAnchor>
    <xdr:from>
      <xdr:col>2</xdr:col>
      <xdr:colOff>95250</xdr:colOff>
      <xdr:row>9</xdr:row>
      <xdr:rowOff>57150</xdr:rowOff>
    </xdr:from>
    <xdr:to>
      <xdr:col>3</xdr:col>
      <xdr:colOff>431800</xdr:colOff>
      <xdr:row>9</xdr:row>
      <xdr:rowOff>628650</xdr:rowOff>
    </xdr:to>
    <xdr:sp macro="" textlink="">
      <xdr:nvSpPr>
        <xdr:cNvPr id="5" name="Flèche : droite rayée 4">
          <a:extLst>
            <a:ext uri="{FF2B5EF4-FFF2-40B4-BE49-F238E27FC236}">
              <a16:creationId xmlns:a16="http://schemas.microsoft.com/office/drawing/2014/main" id="{A5DA0234-2FDE-41E5-AFCC-83B2521856EB}"/>
            </a:ext>
          </a:extLst>
        </xdr:cNvPr>
        <xdr:cNvSpPr/>
      </xdr:nvSpPr>
      <xdr:spPr>
        <a:xfrm>
          <a:off x="1619250" y="2381250"/>
          <a:ext cx="1098550" cy="5715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95250</xdr:colOff>
      <xdr:row>12</xdr:row>
      <xdr:rowOff>501650</xdr:rowOff>
    </xdr:from>
    <xdr:to>
      <xdr:col>1</xdr:col>
      <xdr:colOff>666750</xdr:colOff>
      <xdr:row>14</xdr:row>
      <xdr:rowOff>387350</xdr:rowOff>
    </xdr:to>
    <xdr:sp macro="" textlink="">
      <xdr:nvSpPr>
        <xdr:cNvPr id="7" name="Rectangle : coins arrondis 6">
          <a:extLst>
            <a:ext uri="{FF2B5EF4-FFF2-40B4-BE49-F238E27FC236}">
              <a16:creationId xmlns:a16="http://schemas.microsoft.com/office/drawing/2014/main" id="{FDE386FF-53F8-4A9E-AE33-922EE12C1A44}"/>
            </a:ext>
          </a:extLst>
        </xdr:cNvPr>
        <xdr:cNvSpPr/>
      </xdr:nvSpPr>
      <xdr:spPr>
        <a:xfrm>
          <a:off x="95250" y="5130800"/>
          <a:ext cx="1333500" cy="140335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Favorise la mobilité professionnelle et l'évolution professionnelle</a:t>
          </a:r>
        </a:p>
      </xdr:txBody>
    </xdr:sp>
    <xdr:clientData/>
  </xdr:twoCellAnchor>
  <xdr:twoCellAnchor>
    <xdr:from>
      <xdr:col>0</xdr:col>
      <xdr:colOff>76200</xdr:colOff>
      <xdr:row>11</xdr:row>
      <xdr:rowOff>0</xdr:rowOff>
    </xdr:from>
    <xdr:to>
      <xdr:col>1</xdr:col>
      <xdr:colOff>647700</xdr:colOff>
      <xdr:row>12</xdr:row>
      <xdr:rowOff>152400</xdr:rowOff>
    </xdr:to>
    <xdr:sp macro="" textlink="">
      <xdr:nvSpPr>
        <xdr:cNvPr id="9" name="Rectangle : coins arrondis 8">
          <a:extLst>
            <a:ext uri="{FF2B5EF4-FFF2-40B4-BE49-F238E27FC236}">
              <a16:creationId xmlns:a16="http://schemas.microsoft.com/office/drawing/2014/main" id="{BC5A9A9A-8B50-43A0-8239-A9003C551218}"/>
            </a:ext>
          </a:extLst>
        </xdr:cNvPr>
        <xdr:cNvSpPr/>
      </xdr:nvSpPr>
      <xdr:spPr>
        <a:xfrm>
          <a:off x="76200" y="3651250"/>
          <a:ext cx="1333500" cy="90805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Des droits renforcés pour les agents les moins qualifiés</a:t>
          </a:r>
        </a:p>
      </xdr:txBody>
    </xdr:sp>
    <xdr:clientData/>
  </xdr:twoCellAnchor>
  <xdr:twoCellAnchor>
    <xdr:from>
      <xdr:col>2</xdr:col>
      <xdr:colOff>127000</xdr:colOff>
      <xdr:row>11</xdr:row>
      <xdr:rowOff>101600</xdr:rowOff>
    </xdr:from>
    <xdr:to>
      <xdr:col>3</xdr:col>
      <xdr:colOff>463550</xdr:colOff>
      <xdr:row>11</xdr:row>
      <xdr:rowOff>673100</xdr:rowOff>
    </xdr:to>
    <xdr:sp macro="" textlink="">
      <xdr:nvSpPr>
        <xdr:cNvPr id="10" name="Flèche : droite rayée 9">
          <a:extLst>
            <a:ext uri="{FF2B5EF4-FFF2-40B4-BE49-F238E27FC236}">
              <a16:creationId xmlns:a16="http://schemas.microsoft.com/office/drawing/2014/main" id="{027DC238-D6E2-40E3-98AA-9E4BBBEC95FF}"/>
            </a:ext>
          </a:extLst>
        </xdr:cNvPr>
        <xdr:cNvSpPr/>
      </xdr:nvSpPr>
      <xdr:spPr>
        <a:xfrm>
          <a:off x="1651000" y="3975100"/>
          <a:ext cx="1098550" cy="5715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749300</xdr:colOff>
      <xdr:row>13</xdr:row>
      <xdr:rowOff>114300</xdr:rowOff>
    </xdr:from>
    <xdr:to>
      <xdr:col>3</xdr:col>
      <xdr:colOff>285750</xdr:colOff>
      <xdr:row>13</xdr:row>
      <xdr:rowOff>685800</xdr:rowOff>
    </xdr:to>
    <xdr:sp macro="" textlink="">
      <xdr:nvSpPr>
        <xdr:cNvPr id="11" name="Flèche : droite rayée 10">
          <a:extLst>
            <a:ext uri="{FF2B5EF4-FFF2-40B4-BE49-F238E27FC236}">
              <a16:creationId xmlns:a16="http://schemas.microsoft.com/office/drawing/2014/main" id="{B1F21A6B-80B8-4396-B4A3-522BBEB76B92}"/>
            </a:ext>
          </a:extLst>
        </xdr:cNvPr>
        <xdr:cNvSpPr/>
      </xdr:nvSpPr>
      <xdr:spPr>
        <a:xfrm>
          <a:off x="1511300" y="5073650"/>
          <a:ext cx="1060450" cy="5715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15883</xdr:colOff>
      <xdr:row>0</xdr:row>
      <xdr:rowOff>15868</xdr:rowOff>
    </xdr:from>
    <xdr:to>
      <xdr:col>16</xdr:col>
      <xdr:colOff>523883</xdr:colOff>
      <xdr:row>0</xdr:row>
      <xdr:rowOff>396876</xdr:rowOff>
    </xdr:to>
    <xdr:sp macro="" textlink="">
      <xdr:nvSpPr>
        <xdr:cNvPr id="5121" name="Text Box 1">
          <a:extLst>
            <a:ext uri="{FF2B5EF4-FFF2-40B4-BE49-F238E27FC236}">
              <a16:creationId xmlns:a16="http://schemas.microsoft.com/office/drawing/2014/main" id="{8A24B7CB-BE07-435F-813B-70F1F310B19B}"/>
            </a:ext>
          </a:extLst>
        </xdr:cNvPr>
        <xdr:cNvSpPr txBox="1">
          <a:spLocks noChangeArrowheads="1"/>
        </xdr:cNvSpPr>
      </xdr:nvSpPr>
      <xdr:spPr bwMode="auto">
        <a:xfrm>
          <a:off x="8699508" y="15868"/>
          <a:ext cx="3556000" cy="381008"/>
        </a:xfrm>
        <a:prstGeom prst="round2SameRect">
          <a:avLst/>
        </a:prstGeom>
        <a:ln>
          <a:headEnd/>
          <a:tailEnd/>
        </a:ln>
      </xdr:spPr>
      <xdr:style>
        <a:lnRef idx="2">
          <a:schemeClr val="accent5"/>
        </a:lnRef>
        <a:fillRef idx="1">
          <a:schemeClr val="lt1"/>
        </a:fillRef>
        <a:effectRef idx="0">
          <a:schemeClr val="accent5"/>
        </a:effectRef>
        <a:fontRef idx="minor">
          <a:schemeClr val="dk1"/>
        </a:fontRef>
      </xdr:style>
      <xdr:txBody>
        <a:bodyPr vertOverflow="clip" wrap="square" lIns="36576" tIns="32004" rIns="0" bIns="0" anchor="t" upright="1"/>
        <a:lstStyle/>
        <a:p>
          <a:pPr algn="l" rtl="0">
            <a:defRPr sz="1000"/>
          </a:pPr>
          <a:r>
            <a:rPr lang="fr-FR" sz="1100" b="0" i="0" u="none" strike="noStrike" baseline="0">
              <a:solidFill>
                <a:srgbClr val="000000"/>
              </a:solidFill>
              <a:latin typeface="Arial" panose="020B0604020202020204" pitchFamily="34" charset="0"/>
              <a:cs typeface="Arial" panose="020B0604020202020204" pitchFamily="34" charset="0"/>
            </a:rPr>
            <a:t>Connectez-vous sur www.moncompteformation.gouv.fr.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J33"/>
  <sheetViews>
    <sheetView showGridLines="0" topLeftCell="A10" zoomScale="80" zoomScaleNormal="80" workbookViewId="0">
      <selection activeCell="J34" sqref="J34"/>
    </sheetView>
  </sheetViews>
  <sheetFormatPr baseColWidth="10" defaultColWidth="11.453125" defaultRowHeight="12.5" x14ac:dyDescent="0.25"/>
  <cols>
    <col min="1" max="1" width="20.453125" style="5" customWidth="1"/>
    <col min="2" max="2" width="23.453125" style="5" customWidth="1"/>
    <col min="3" max="3" width="10.7265625" style="5" customWidth="1"/>
    <col min="4" max="4" width="1.54296875" style="4" customWidth="1"/>
    <col min="5" max="5" width="11" style="2" customWidth="1"/>
    <col min="6" max="6" width="11.81640625" style="2" customWidth="1"/>
    <col min="7" max="7" width="11" style="3" customWidth="1"/>
    <col min="8" max="10" width="11.54296875" style="3" customWidth="1"/>
    <col min="11" max="11" width="11.1796875" style="3" customWidth="1"/>
    <col min="12" max="12" width="1.54296875" style="49" customWidth="1"/>
    <col min="13" max="13" width="11.1796875" style="3" customWidth="1"/>
    <col min="14" max="14" width="12.54296875" style="3" customWidth="1"/>
    <col min="15" max="15" width="11.453125" style="3" customWidth="1"/>
    <col min="16" max="16" width="12" style="3" customWidth="1"/>
    <col min="17" max="21" width="11.81640625" style="3" customWidth="1"/>
    <col min="22" max="22" width="11.7265625" style="3" customWidth="1"/>
    <col min="23" max="23" width="4.54296875" style="5" customWidth="1"/>
    <col min="24" max="24" width="17.7265625" style="5" customWidth="1"/>
    <col min="25" max="28" width="11.453125" style="5"/>
    <col min="29" max="29" width="2.453125" style="5" customWidth="1"/>
    <col min="30" max="16384" width="11.453125" style="5"/>
  </cols>
  <sheetData>
    <row r="1" spans="1:36" ht="108.75" customHeight="1" thickBot="1" x14ac:dyDescent="0.3">
      <c r="A1" s="126"/>
      <c r="B1" s="127">
        <v>39630</v>
      </c>
      <c r="C1" s="37">
        <v>39499</v>
      </c>
      <c r="D1" s="1"/>
      <c r="E1" s="157" t="s">
        <v>45</v>
      </c>
      <c r="F1" s="158"/>
      <c r="G1" s="158"/>
      <c r="H1" s="158"/>
      <c r="I1" s="158"/>
      <c r="J1" s="158"/>
      <c r="K1" s="158"/>
      <c r="L1" s="158"/>
      <c r="M1" s="158"/>
      <c r="N1" s="158"/>
      <c r="O1" s="158"/>
      <c r="P1" s="158"/>
      <c r="Q1" s="158"/>
      <c r="R1" s="158"/>
      <c r="S1" s="158"/>
      <c r="T1" s="158"/>
      <c r="U1" s="158"/>
      <c r="V1" s="159"/>
      <c r="X1" s="141" t="s">
        <v>26</v>
      </c>
      <c r="Y1" s="141"/>
      <c r="Z1" s="141"/>
      <c r="AA1" s="141"/>
      <c r="AB1" s="141"/>
      <c r="AC1" s="141"/>
      <c r="AD1" s="141"/>
    </row>
    <row r="2" spans="1:36" s="134" customFormat="1" ht="23.5" customHeight="1" thickBot="1" x14ac:dyDescent="0.4">
      <c r="A2" s="130"/>
      <c r="B2" s="131">
        <v>1825</v>
      </c>
      <c r="C2" s="132">
        <v>39134</v>
      </c>
      <c r="D2" s="133"/>
      <c r="E2" s="160" t="s">
        <v>2</v>
      </c>
      <c r="F2" s="161"/>
      <c r="G2" s="161"/>
      <c r="H2" s="161"/>
      <c r="I2" s="161"/>
      <c r="J2" s="161"/>
      <c r="K2" s="162"/>
      <c r="L2" s="167"/>
      <c r="M2" s="163" t="s">
        <v>3</v>
      </c>
      <c r="N2" s="164"/>
      <c r="O2" s="164"/>
      <c r="P2" s="164"/>
      <c r="Q2" s="164"/>
      <c r="R2" s="164"/>
      <c r="S2" s="164"/>
      <c r="T2" s="164"/>
      <c r="U2" s="164"/>
      <c r="V2" s="165"/>
      <c r="X2" s="141"/>
      <c r="Y2" s="141"/>
      <c r="Z2" s="141"/>
      <c r="AA2" s="141"/>
      <c r="AB2" s="141"/>
      <c r="AC2" s="141"/>
      <c r="AD2" s="141"/>
    </row>
    <row r="3" spans="1:36" s="7" customFormat="1" ht="13.5" customHeight="1" thickBot="1" x14ac:dyDescent="0.4">
      <c r="A3" s="128"/>
      <c r="B3" s="125"/>
      <c r="C3" s="30"/>
      <c r="D3" s="8"/>
      <c r="E3" s="27" t="s">
        <v>43</v>
      </c>
      <c r="F3" s="28" t="s">
        <v>43</v>
      </c>
      <c r="G3" s="28" t="s">
        <v>43</v>
      </c>
      <c r="H3" s="28" t="s">
        <v>43</v>
      </c>
      <c r="I3" s="28" t="s">
        <v>43</v>
      </c>
      <c r="J3" s="28" t="s">
        <v>43</v>
      </c>
      <c r="K3" s="29" t="s">
        <v>43</v>
      </c>
      <c r="L3" s="168"/>
      <c r="M3" s="34" t="s">
        <v>43</v>
      </c>
      <c r="N3" s="35" t="s">
        <v>43</v>
      </c>
      <c r="O3" s="35" t="s">
        <v>43</v>
      </c>
      <c r="P3" s="35" t="s">
        <v>43</v>
      </c>
      <c r="Q3" s="35" t="s">
        <v>43</v>
      </c>
      <c r="R3" s="35" t="s">
        <v>43</v>
      </c>
      <c r="S3" s="35" t="s">
        <v>43</v>
      </c>
      <c r="T3" s="35" t="s">
        <v>43</v>
      </c>
      <c r="U3" s="35" t="s">
        <v>43</v>
      </c>
      <c r="V3" s="36" t="s">
        <v>43</v>
      </c>
      <c r="X3" s="141"/>
      <c r="Y3" s="141"/>
      <c r="Z3" s="141"/>
      <c r="AA3" s="141"/>
      <c r="AB3" s="141"/>
      <c r="AC3" s="141"/>
      <c r="AD3" s="141"/>
    </row>
    <row r="4" spans="1:36" s="9" customFormat="1" ht="25" customHeight="1" thickBot="1" x14ac:dyDescent="0.35">
      <c r="A4" s="129"/>
      <c r="B4" s="77"/>
      <c r="C4" s="77"/>
      <c r="D4" s="166"/>
      <c r="E4" s="166"/>
      <c r="F4" s="166"/>
      <c r="G4" s="166"/>
      <c r="H4" s="166"/>
      <c r="I4" s="166"/>
      <c r="J4" s="166"/>
      <c r="K4" s="166"/>
      <c r="L4" s="166"/>
      <c r="M4" s="166"/>
      <c r="N4" s="166"/>
      <c r="O4" s="166"/>
      <c r="P4" s="166"/>
      <c r="Q4" s="166"/>
      <c r="R4" s="166"/>
      <c r="S4" s="166"/>
      <c r="T4" s="166"/>
      <c r="U4" s="166"/>
      <c r="V4" s="166"/>
      <c r="X4" s="141"/>
      <c r="Y4" s="141"/>
      <c r="Z4" s="141"/>
      <c r="AA4" s="141"/>
      <c r="AB4" s="141"/>
      <c r="AC4" s="141"/>
      <c r="AD4" s="141"/>
    </row>
    <row r="5" spans="1:36" s="11" customFormat="1" ht="47.5" customHeight="1" x14ac:dyDescent="0.35">
      <c r="A5" s="145" t="s">
        <v>5</v>
      </c>
      <c r="B5" s="146"/>
      <c r="C5" s="147"/>
      <c r="D5" s="10"/>
      <c r="E5" s="38" t="s">
        <v>4</v>
      </c>
      <c r="F5" s="39" t="s">
        <v>4</v>
      </c>
      <c r="G5" s="39" t="s">
        <v>4</v>
      </c>
      <c r="H5" s="39" t="s">
        <v>6</v>
      </c>
      <c r="I5" s="39" t="s">
        <v>27</v>
      </c>
      <c r="J5" s="39" t="s">
        <v>27</v>
      </c>
      <c r="K5" s="40" t="s">
        <v>27</v>
      </c>
      <c r="L5" s="138" t="str">
        <f>IF(L6="C","5",IF(L6="","","10"))</f>
        <v/>
      </c>
      <c r="M5" s="38" t="s">
        <v>27</v>
      </c>
      <c r="N5" s="39" t="s">
        <v>7</v>
      </c>
      <c r="O5" s="39" t="s">
        <v>29</v>
      </c>
      <c r="P5" s="39" t="s">
        <v>30</v>
      </c>
      <c r="Q5" s="39" t="s">
        <v>31</v>
      </c>
      <c r="R5" s="39" t="s">
        <v>32</v>
      </c>
      <c r="S5" s="39" t="s">
        <v>30</v>
      </c>
      <c r="T5" s="39" t="s">
        <v>30</v>
      </c>
      <c r="U5" s="39" t="s">
        <v>30</v>
      </c>
      <c r="V5" s="40" t="s">
        <v>27</v>
      </c>
      <c r="X5" s="141"/>
      <c r="Y5" s="141"/>
      <c r="Z5" s="141"/>
      <c r="AA5" s="141"/>
      <c r="AB5" s="141"/>
      <c r="AC5" s="141"/>
      <c r="AD5" s="141"/>
    </row>
    <row r="6" spans="1:36" ht="15" customHeight="1" x14ac:dyDescent="0.3">
      <c r="A6" s="148" t="s">
        <v>8</v>
      </c>
      <c r="B6" s="149"/>
      <c r="C6" s="150"/>
      <c r="D6" s="12"/>
      <c r="E6" s="41" t="s">
        <v>0</v>
      </c>
      <c r="F6" s="26" t="s">
        <v>0</v>
      </c>
      <c r="G6" s="26" t="s">
        <v>0</v>
      </c>
      <c r="H6" s="26" t="s">
        <v>1</v>
      </c>
      <c r="I6" s="26" t="s">
        <v>1</v>
      </c>
      <c r="J6" s="26" t="s">
        <v>1</v>
      </c>
      <c r="K6" s="42" t="s">
        <v>1</v>
      </c>
      <c r="L6" s="83"/>
      <c r="M6" s="41" t="s">
        <v>1</v>
      </c>
      <c r="N6" s="26" t="s">
        <v>1</v>
      </c>
      <c r="O6" s="26" t="s">
        <v>1</v>
      </c>
      <c r="P6" s="26" t="s">
        <v>9</v>
      </c>
      <c r="Q6" s="26" t="s">
        <v>1</v>
      </c>
      <c r="R6" s="26" t="s">
        <v>1</v>
      </c>
      <c r="S6" s="26" t="s">
        <v>1</v>
      </c>
      <c r="T6" s="26" t="s">
        <v>1</v>
      </c>
      <c r="U6" s="26" t="s">
        <v>1</v>
      </c>
      <c r="V6" s="42" t="s">
        <v>1</v>
      </c>
      <c r="X6" s="135"/>
      <c r="Y6" s="135"/>
      <c r="Z6" s="135"/>
      <c r="AA6" s="135"/>
      <c r="AB6" s="135"/>
      <c r="AC6" s="135"/>
      <c r="AD6" s="135"/>
    </row>
    <row r="7" spans="1:36" s="14" customFormat="1" ht="14.5" customHeight="1" x14ac:dyDescent="0.25">
      <c r="A7" s="154" t="s">
        <v>10</v>
      </c>
      <c r="B7" s="155"/>
      <c r="C7" s="156"/>
      <c r="D7" s="13"/>
      <c r="E7" s="45">
        <v>37578</v>
      </c>
      <c r="F7" s="31">
        <v>40224</v>
      </c>
      <c r="G7" s="32">
        <v>39764</v>
      </c>
      <c r="H7" s="32">
        <v>37591</v>
      </c>
      <c r="I7" s="32">
        <v>37622</v>
      </c>
      <c r="J7" s="32">
        <v>40210</v>
      </c>
      <c r="K7" s="46">
        <v>39806</v>
      </c>
      <c r="L7" s="83"/>
      <c r="M7" s="43">
        <v>41306</v>
      </c>
      <c r="N7" s="33">
        <v>41334</v>
      </c>
      <c r="O7" s="33">
        <v>39419</v>
      </c>
      <c r="P7" s="33">
        <v>40426</v>
      </c>
      <c r="Q7" s="33">
        <v>39814</v>
      </c>
      <c r="R7" s="33">
        <v>35643</v>
      </c>
      <c r="S7" s="33">
        <v>40544</v>
      </c>
      <c r="T7" s="33">
        <v>40544</v>
      </c>
      <c r="U7" s="33">
        <v>40544</v>
      </c>
      <c r="V7" s="44">
        <v>41640</v>
      </c>
      <c r="X7" s="135"/>
      <c r="Y7" s="135"/>
      <c r="Z7" s="135"/>
      <c r="AA7" s="135"/>
      <c r="AB7" s="135"/>
      <c r="AC7" s="135"/>
      <c r="AD7" s="135"/>
    </row>
    <row r="8" spans="1:36" ht="14.5" customHeight="1" x14ac:dyDescent="0.25">
      <c r="A8" s="154" t="s">
        <v>11</v>
      </c>
      <c r="B8" s="155"/>
      <c r="C8" s="156"/>
      <c r="D8" s="15"/>
      <c r="E8" s="45">
        <v>41609</v>
      </c>
      <c r="F8" s="31">
        <v>41487</v>
      </c>
      <c r="G8" s="32">
        <v>41944</v>
      </c>
      <c r="H8" s="32">
        <v>37591</v>
      </c>
      <c r="I8" s="32">
        <v>37987</v>
      </c>
      <c r="J8" s="32">
        <v>40210</v>
      </c>
      <c r="K8" s="46">
        <v>39806</v>
      </c>
      <c r="L8" s="83"/>
      <c r="M8" s="43">
        <v>41306</v>
      </c>
      <c r="N8" s="33">
        <v>41334</v>
      </c>
      <c r="O8" s="33">
        <v>39419</v>
      </c>
      <c r="P8" s="33">
        <v>40607</v>
      </c>
      <c r="Q8" s="33">
        <v>39814</v>
      </c>
      <c r="R8" s="33">
        <v>35643</v>
      </c>
      <c r="S8" s="33">
        <v>40544</v>
      </c>
      <c r="T8" s="33">
        <v>40544</v>
      </c>
      <c r="U8" s="33">
        <v>40544</v>
      </c>
      <c r="V8" s="44">
        <v>42005</v>
      </c>
      <c r="X8" s="142" t="s">
        <v>44</v>
      </c>
      <c r="Y8" s="142"/>
      <c r="Z8" s="142"/>
      <c r="AA8" s="142"/>
      <c r="AB8" s="142"/>
      <c r="AC8" s="142"/>
      <c r="AD8" s="142"/>
    </row>
    <row r="9" spans="1:36" ht="27.75" customHeight="1" thickBot="1" x14ac:dyDescent="0.3">
      <c r="A9" s="151" t="s">
        <v>12</v>
      </c>
      <c r="B9" s="152"/>
      <c r="C9" s="153"/>
      <c r="D9" s="16"/>
      <c r="E9" s="79"/>
      <c r="F9" s="80"/>
      <c r="G9" s="81"/>
      <c r="H9" s="81"/>
      <c r="I9" s="81"/>
      <c r="J9" s="81"/>
      <c r="K9" s="82"/>
      <c r="L9" s="139"/>
      <c r="M9" s="85"/>
      <c r="N9" s="86"/>
      <c r="O9" s="86"/>
      <c r="P9" s="86"/>
      <c r="Q9" s="86"/>
      <c r="R9" s="86"/>
      <c r="S9" s="86"/>
      <c r="T9" s="86"/>
      <c r="U9" s="86"/>
      <c r="V9" s="87"/>
      <c r="X9" s="142"/>
      <c r="Y9" s="142"/>
      <c r="Z9" s="142"/>
      <c r="AA9" s="142"/>
      <c r="AB9" s="142"/>
      <c r="AC9" s="142"/>
      <c r="AD9" s="142"/>
      <c r="AE9" s="17"/>
      <c r="AF9" s="17"/>
      <c r="AG9" s="17"/>
      <c r="AH9" s="17"/>
      <c r="AI9" s="17"/>
      <c r="AJ9" s="4"/>
    </row>
    <row r="10" spans="1:36" ht="14.25" customHeight="1" x14ac:dyDescent="0.3">
      <c r="A10" s="175" t="s">
        <v>13</v>
      </c>
      <c r="B10" s="177"/>
      <c r="C10" s="178"/>
      <c r="D10" s="6"/>
      <c r="E10" s="136" t="s">
        <v>28</v>
      </c>
      <c r="F10" s="51" t="str">
        <f t="shared" ref="F10:K10" si="0">IF(F$8&lt;$B$1,"Exp.Prof","")</f>
        <v/>
      </c>
      <c r="G10" s="51" t="s">
        <v>28</v>
      </c>
      <c r="H10" s="51" t="str">
        <f t="shared" si="0"/>
        <v>Exp.Prof</v>
      </c>
      <c r="I10" s="51" t="str">
        <f t="shared" si="0"/>
        <v>Exp.Prof</v>
      </c>
      <c r="J10" s="51" t="str">
        <f t="shared" si="0"/>
        <v/>
      </c>
      <c r="K10" s="137" t="str">
        <f t="shared" si="0"/>
        <v/>
      </c>
      <c r="L10" s="83"/>
      <c r="M10" s="136" t="str">
        <f t="shared" ref="M10:V10" si="1">IF(M$8&lt;$B$1,"Exp.Prof","")</f>
        <v/>
      </c>
      <c r="N10" s="51" t="str">
        <f t="shared" si="1"/>
        <v/>
      </c>
      <c r="O10" s="51" t="str">
        <f t="shared" si="1"/>
        <v>Exp.Prof</v>
      </c>
      <c r="P10" s="51" t="str">
        <f t="shared" si="1"/>
        <v/>
      </c>
      <c r="Q10" s="51" t="str">
        <f t="shared" si="1"/>
        <v/>
      </c>
      <c r="R10" s="51" t="str">
        <f t="shared" si="1"/>
        <v>Exp.Prof</v>
      </c>
      <c r="S10" s="51" t="str">
        <f t="shared" si="1"/>
        <v/>
      </c>
      <c r="T10" s="51" t="str">
        <f t="shared" si="1"/>
        <v/>
      </c>
      <c r="U10" s="51" t="str">
        <f t="shared" si="1"/>
        <v/>
      </c>
      <c r="V10" s="137" t="str">
        <f t="shared" si="1"/>
        <v/>
      </c>
      <c r="X10" s="140"/>
      <c r="Y10" s="140"/>
      <c r="Z10" s="140"/>
      <c r="AA10" s="140"/>
      <c r="AB10" s="140"/>
      <c r="AC10" s="140"/>
      <c r="AD10" s="140"/>
      <c r="AE10" s="17"/>
      <c r="AF10" s="17"/>
      <c r="AG10" s="17"/>
      <c r="AH10" s="17"/>
      <c r="AI10" s="17"/>
      <c r="AJ10" s="4"/>
    </row>
    <row r="11" spans="1:36" s="20" customFormat="1" ht="14.25" customHeight="1" x14ac:dyDescent="0.25">
      <c r="A11" s="176"/>
      <c r="B11" s="185" t="s">
        <v>14</v>
      </c>
      <c r="C11" s="186"/>
      <c r="D11" s="18"/>
      <c r="E11" s="92" t="str">
        <f t="shared" ref="E11:K11" si="2" xml:space="preserve"> IF(E10="",E$8+364,"Dispensé")</f>
        <v>Dispensé</v>
      </c>
      <c r="F11" s="52">
        <f t="shared" si="2"/>
        <v>41851</v>
      </c>
      <c r="G11" s="52" t="str">
        <f t="shared" si="2"/>
        <v>Dispensé</v>
      </c>
      <c r="H11" s="52" t="str">
        <f t="shared" si="2"/>
        <v>Dispensé</v>
      </c>
      <c r="I11" s="52" t="str">
        <f t="shared" si="2"/>
        <v>Dispensé</v>
      </c>
      <c r="J11" s="52">
        <f t="shared" si="2"/>
        <v>40574</v>
      </c>
      <c r="K11" s="93">
        <f t="shared" si="2"/>
        <v>40170</v>
      </c>
      <c r="L11" s="83"/>
      <c r="M11" s="92">
        <f t="shared" ref="M11:V11" si="3" xml:space="preserve"> IF(M10="",M$8+364,"Dispensé")</f>
        <v>41670</v>
      </c>
      <c r="N11" s="52">
        <f t="shared" si="3"/>
        <v>41698</v>
      </c>
      <c r="O11" s="52" t="str">
        <f t="shared" si="3"/>
        <v>Dispensé</v>
      </c>
      <c r="P11" s="52">
        <f t="shared" si="3"/>
        <v>40971</v>
      </c>
      <c r="Q11" s="52">
        <f t="shared" si="3"/>
        <v>40178</v>
      </c>
      <c r="R11" s="52" t="str">
        <f t="shared" si="3"/>
        <v>Dispensé</v>
      </c>
      <c r="S11" s="52">
        <f t="shared" si="3"/>
        <v>40908</v>
      </c>
      <c r="T11" s="52">
        <f t="shared" si="3"/>
        <v>40908</v>
      </c>
      <c r="U11" s="52">
        <f t="shared" si="3"/>
        <v>40908</v>
      </c>
      <c r="V11" s="93">
        <f t="shared" si="3"/>
        <v>42369</v>
      </c>
      <c r="W11" s="19"/>
      <c r="X11" s="140"/>
      <c r="Y11" s="142" t="s">
        <v>34</v>
      </c>
      <c r="Z11" s="142"/>
      <c r="AA11" s="142"/>
      <c r="AB11" s="142"/>
      <c r="AC11" s="140"/>
      <c r="AD11" s="140"/>
      <c r="AE11" s="17"/>
      <c r="AF11" s="17"/>
      <c r="AG11" s="17"/>
      <c r="AH11" s="17"/>
      <c r="AI11" s="17"/>
      <c r="AJ11" s="1"/>
    </row>
    <row r="12" spans="1:36" ht="14.25" customHeight="1" x14ac:dyDescent="0.25">
      <c r="A12" s="176"/>
      <c r="B12" s="183" t="s">
        <v>15</v>
      </c>
      <c r="C12" s="184"/>
      <c r="D12" s="21"/>
      <c r="E12" s="94" t="str">
        <f t="shared" ref="E12:K12" si="4">IF(E6="C","5",IF(E6="","","10"))</f>
        <v>10</v>
      </c>
      <c r="F12" s="50" t="str">
        <f t="shared" si="4"/>
        <v>10</v>
      </c>
      <c r="G12" s="50" t="str">
        <f t="shared" si="4"/>
        <v>10</v>
      </c>
      <c r="H12" s="50" t="str">
        <f t="shared" si="4"/>
        <v>5</v>
      </c>
      <c r="I12" s="50" t="str">
        <f t="shared" si="4"/>
        <v>5</v>
      </c>
      <c r="J12" s="50" t="str">
        <f t="shared" si="4"/>
        <v>5</v>
      </c>
      <c r="K12" s="95" t="str">
        <f t="shared" si="4"/>
        <v>5</v>
      </c>
      <c r="L12" s="83"/>
      <c r="M12" s="94" t="str">
        <f t="shared" ref="M12:V12" si="5">IF(M6="C","5",IF(M6="","","10"))</f>
        <v>5</v>
      </c>
      <c r="N12" s="50" t="str">
        <f t="shared" si="5"/>
        <v>5</v>
      </c>
      <c r="O12" s="50" t="str">
        <f t="shared" si="5"/>
        <v>5</v>
      </c>
      <c r="P12" s="50" t="str">
        <f t="shared" si="5"/>
        <v>10</v>
      </c>
      <c r="Q12" s="50" t="str">
        <f t="shared" si="5"/>
        <v>5</v>
      </c>
      <c r="R12" s="50" t="str">
        <f t="shared" si="5"/>
        <v>5</v>
      </c>
      <c r="S12" s="50" t="str">
        <f t="shared" si="5"/>
        <v>5</v>
      </c>
      <c r="T12" s="50" t="str">
        <f t="shared" si="5"/>
        <v>5</v>
      </c>
      <c r="U12" s="50" t="str">
        <f t="shared" si="5"/>
        <v>5</v>
      </c>
      <c r="V12" s="95" t="str">
        <f t="shared" si="5"/>
        <v>5</v>
      </c>
      <c r="X12" s="17"/>
      <c r="Y12" s="142"/>
      <c r="Z12" s="142"/>
      <c r="AA12" s="142"/>
      <c r="AB12" s="142"/>
      <c r="AC12" s="17"/>
      <c r="AD12" s="17"/>
      <c r="AE12" s="17"/>
      <c r="AF12" s="17"/>
      <c r="AG12" s="17"/>
      <c r="AH12" s="17"/>
      <c r="AI12" s="17"/>
      <c r="AJ12" s="4"/>
    </row>
    <row r="13" spans="1:36" ht="14.25" customHeight="1" x14ac:dyDescent="0.25">
      <c r="A13" s="176"/>
      <c r="B13" s="183" t="s">
        <v>16</v>
      </c>
      <c r="C13" s="184"/>
      <c r="D13" s="21"/>
      <c r="E13" s="96"/>
      <c r="F13" s="53">
        <v>5</v>
      </c>
      <c r="G13" s="50"/>
      <c r="H13" s="50"/>
      <c r="I13" s="50"/>
      <c r="J13" s="50">
        <v>5</v>
      </c>
      <c r="K13" s="95">
        <v>5</v>
      </c>
      <c r="L13" s="83"/>
      <c r="M13" s="94">
        <v>5</v>
      </c>
      <c r="N13" s="50">
        <v>5</v>
      </c>
      <c r="O13" s="50"/>
      <c r="P13" s="50">
        <v>5</v>
      </c>
      <c r="Q13" s="50">
        <v>5</v>
      </c>
      <c r="R13" s="50"/>
      <c r="S13" s="50">
        <v>5</v>
      </c>
      <c r="T13" s="50"/>
      <c r="U13" s="50">
        <v>5</v>
      </c>
      <c r="V13" s="95">
        <v>0</v>
      </c>
      <c r="X13" s="171"/>
      <c r="Y13" s="171"/>
      <c r="Z13" s="171"/>
      <c r="AA13" s="171"/>
      <c r="AB13" s="17"/>
      <c r="AC13" s="17"/>
      <c r="AD13" s="17"/>
      <c r="AE13" s="17"/>
      <c r="AF13" s="17"/>
      <c r="AG13" s="17"/>
      <c r="AH13" s="17"/>
      <c r="AI13" s="17"/>
      <c r="AJ13" s="4"/>
    </row>
    <row r="14" spans="1:36" ht="14.25" customHeight="1" x14ac:dyDescent="0.25">
      <c r="A14" s="89"/>
      <c r="B14" s="187" t="s">
        <v>17</v>
      </c>
      <c r="C14" s="188"/>
      <c r="D14" s="21"/>
      <c r="E14" s="97" t="str">
        <f t="shared" ref="E14:V14" si="6">IF(E$11="Dispensé","X",E$12-E$13)</f>
        <v>X</v>
      </c>
      <c r="F14" s="54">
        <f t="shared" si="6"/>
        <v>5</v>
      </c>
      <c r="G14" s="54" t="str">
        <f t="shared" si="6"/>
        <v>X</v>
      </c>
      <c r="H14" s="54" t="str">
        <f t="shared" si="6"/>
        <v>X</v>
      </c>
      <c r="I14" s="54" t="str">
        <f t="shared" si="6"/>
        <v>X</v>
      </c>
      <c r="J14" s="54">
        <f t="shared" si="6"/>
        <v>0</v>
      </c>
      <c r="K14" s="98">
        <f t="shared" si="6"/>
        <v>0</v>
      </c>
      <c r="L14" s="83"/>
      <c r="M14" s="97">
        <f t="shared" si="6"/>
        <v>0</v>
      </c>
      <c r="N14" s="54">
        <f t="shared" si="6"/>
        <v>0</v>
      </c>
      <c r="O14" s="54" t="str">
        <f t="shared" si="6"/>
        <v>X</v>
      </c>
      <c r="P14" s="54">
        <f t="shared" si="6"/>
        <v>5</v>
      </c>
      <c r="Q14" s="54">
        <f t="shared" si="6"/>
        <v>0</v>
      </c>
      <c r="R14" s="54" t="str">
        <f t="shared" si="6"/>
        <v>X</v>
      </c>
      <c r="S14" s="54">
        <f t="shared" si="6"/>
        <v>0</v>
      </c>
      <c r="T14" s="54">
        <f t="shared" si="6"/>
        <v>5</v>
      </c>
      <c r="U14" s="54">
        <f t="shared" si="6"/>
        <v>0</v>
      </c>
      <c r="V14" s="98">
        <f t="shared" si="6"/>
        <v>5</v>
      </c>
      <c r="W14" s="9"/>
      <c r="X14" s="171"/>
      <c r="Y14" s="171"/>
      <c r="Z14" s="171"/>
      <c r="AA14" s="171"/>
      <c r="AB14" s="17"/>
      <c r="AC14" s="17"/>
      <c r="AD14" s="17"/>
      <c r="AE14" s="17"/>
      <c r="AF14" s="17"/>
      <c r="AG14" s="17"/>
      <c r="AH14" s="17"/>
      <c r="AI14" s="17"/>
      <c r="AJ14" s="4"/>
    </row>
    <row r="15" spans="1:36" ht="14.25" customHeight="1" x14ac:dyDescent="0.3">
      <c r="A15" s="172" t="s">
        <v>18</v>
      </c>
      <c r="B15" s="173"/>
      <c r="C15" s="174"/>
      <c r="D15" s="22"/>
      <c r="E15" s="99"/>
      <c r="F15" s="57" t="str">
        <f t="shared" ref="F15:K15" si="7">IF(F$8&lt;$B$1,"Exp.Prof","")</f>
        <v/>
      </c>
      <c r="G15" s="57" t="str">
        <f t="shared" si="7"/>
        <v/>
      </c>
      <c r="H15" s="57" t="str">
        <f t="shared" si="7"/>
        <v>Exp.Prof</v>
      </c>
      <c r="I15" s="57" t="str">
        <f t="shared" si="7"/>
        <v>Exp.Prof</v>
      </c>
      <c r="J15" s="57" t="str">
        <f t="shared" si="7"/>
        <v/>
      </c>
      <c r="K15" s="100" t="str">
        <f t="shared" si="7"/>
        <v/>
      </c>
      <c r="L15" s="83"/>
      <c r="M15" s="99" t="str">
        <f t="shared" ref="M15:V15" si="8">IF(M$8&lt;$B$1,"Exp.Prof","")</f>
        <v/>
      </c>
      <c r="N15" s="57" t="str">
        <f t="shared" si="8"/>
        <v/>
      </c>
      <c r="O15" s="57" t="str">
        <f t="shared" si="8"/>
        <v>Exp.Prof</v>
      </c>
      <c r="P15" s="57" t="str">
        <f t="shared" si="8"/>
        <v/>
      </c>
      <c r="Q15" s="57" t="str">
        <f t="shared" si="8"/>
        <v/>
      </c>
      <c r="R15" s="57" t="str">
        <f t="shared" si="8"/>
        <v>Exp.Prof</v>
      </c>
      <c r="S15" s="57" t="str">
        <f t="shared" si="8"/>
        <v/>
      </c>
      <c r="T15" s="57" t="str">
        <f t="shared" si="8"/>
        <v/>
      </c>
      <c r="U15" s="57" t="str">
        <f t="shared" si="8"/>
        <v/>
      </c>
      <c r="V15" s="100" t="str">
        <f t="shared" si="8"/>
        <v/>
      </c>
      <c r="X15" s="135"/>
      <c r="Y15" s="135"/>
      <c r="Z15" s="135"/>
      <c r="AA15" s="135"/>
      <c r="AB15" s="135"/>
      <c r="AC15" s="17"/>
      <c r="AD15" s="17"/>
      <c r="AE15" s="17"/>
      <c r="AF15" s="17"/>
      <c r="AG15" s="17"/>
      <c r="AH15" s="17"/>
      <c r="AI15" s="17"/>
      <c r="AJ15" s="4"/>
    </row>
    <row r="16" spans="1:36" s="20" customFormat="1" ht="14.25" customHeight="1" x14ac:dyDescent="0.25">
      <c r="A16" s="172"/>
      <c r="B16" s="189" t="s">
        <v>19</v>
      </c>
      <c r="C16" s="190"/>
      <c r="D16" s="23"/>
      <c r="E16" s="101">
        <f t="shared" ref="E16:K16" si="9">IF(E15="",IF(E$8&lt;$B$1,$B$1+1825,E$8+729),"Dispensé")</f>
        <v>42338</v>
      </c>
      <c r="F16" s="58">
        <f t="shared" si="9"/>
        <v>42216</v>
      </c>
      <c r="G16" s="58">
        <f t="shared" si="9"/>
        <v>42673</v>
      </c>
      <c r="H16" s="58" t="str">
        <f t="shared" si="9"/>
        <v>Dispensé</v>
      </c>
      <c r="I16" s="58" t="str">
        <f t="shared" si="9"/>
        <v>Dispensé</v>
      </c>
      <c r="J16" s="58">
        <f t="shared" si="9"/>
        <v>40939</v>
      </c>
      <c r="K16" s="102">
        <f t="shared" si="9"/>
        <v>40535</v>
      </c>
      <c r="L16" s="83"/>
      <c r="M16" s="101">
        <f t="shared" ref="M16:V16" si="10">IF(M15="",IF(M$8&lt;$B$1,$B$1+1825,M$8+729),"Dispensé")</f>
        <v>42035</v>
      </c>
      <c r="N16" s="58">
        <f t="shared" si="10"/>
        <v>42063</v>
      </c>
      <c r="O16" s="58" t="str">
        <f t="shared" si="10"/>
        <v>Dispensé</v>
      </c>
      <c r="P16" s="58">
        <f t="shared" si="10"/>
        <v>41336</v>
      </c>
      <c r="Q16" s="58">
        <f t="shared" si="10"/>
        <v>40543</v>
      </c>
      <c r="R16" s="58" t="str">
        <f t="shared" si="10"/>
        <v>Dispensé</v>
      </c>
      <c r="S16" s="59">
        <f t="shared" si="10"/>
        <v>41273</v>
      </c>
      <c r="T16" s="59">
        <f t="shared" si="10"/>
        <v>41273</v>
      </c>
      <c r="U16" s="59">
        <f t="shared" si="10"/>
        <v>41273</v>
      </c>
      <c r="V16" s="102">
        <f t="shared" si="10"/>
        <v>42734</v>
      </c>
      <c r="W16" s="19"/>
      <c r="X16" s="135"/>
      <c r="Y16" s="142" t="s">
        <v>35</v>
      </c>
      <c r="Z16" s="142"/>
      <c r="AA16" s="142"/>
      <c r="AB16" s="142"/>
      <c r="AC16" s="142"/>
      <c r="AD16" s="142"/>
      <c r="AE16" s="17"/>
      <c r="AF16" s="17"/>
      <c r="AG16" s="17"/>
      <c r="AH16" s="17"/>
      <c r="AI16" s="17"/>
      <c r="AJ16" s="1"/>
    </row>
    <row r="17" spans="1:30" ht="14.25" customHeight="1" x14ac:dyDescent="0.25">
      <c r="A17" s="172"/>
      <c r="B17" s="191" t="s">
        <v>33</v>
      </c>
      <c r="C17" s="192"/>
      <c r="D17" s="24"/>
      <c r="E17" s="103" t="str">
        <f t="shared" ref="E17:K17" si="11">IF(E6="C","3",IF(E6="","","5"))</f>
        <v>5</v>
      </c>
      <c r="F17" s="55" t="str">
        <f t="shared" si="11"/>
        <v>5</v>
      </c>
      <c r="G17" s="55" t="str">
        <f t="shared" si="11"/>
        <v>5</v>
      </c>
      <c r="H17" s="55" t="str">
        <f t="shared" si="11"/>
        <v>3</v>
      </c>
      <c r="I17" s="55" t="str">
        <f t="shared" si="11"/>
        <v>3</v>
      </c>
      <c r="J17" s="55" t="str">
        <f t="shared" si="11"/>
        <v>3</v>
      </c>
      <c r="K17" s="104" t="str">
        <f t="shared" si="11"/>
        <v>3</v>
      </c>
      <c r="L17" s="83"/>
      <c r="M17" s="103" t="str">
        <f t="shared" ref="M17:V17" si="12">IF(M6="C","3",IF(M6="","","5"))</f>
        <v>3</v>
      </c>
      <c r="N17" s="55" t="str">
        <f t="shared" si="12"/>
        <v>3</v>
      </c>
      <c r="O17" s="55" t="str">
        <f t="shared" si="12"/>
        <v>3</v>
      </c>
      <c r="P17" s="55" t="str">
        <f t="shared" si="12"/>
        <v>5</v>
      </c>
      <c r="Q17" s="55" t="str">
        <f t="shared" si="12"/>
        <v>3</v>
      </c>
      <c r="R17" s="55" t="str">
        <f t="shared" si="12"/>
        <v>3</v>
      </c>
      <c r="S17" s="55" t="str">
        <f t="shared" si="12"/>
        <v>3</v>
      </c>
      <c r="T17" s="55" t="str">
        <f t="shared" si="12"/>
        <v>3</v>
      </c>
      <c r="U17" s="55" t="str">
        <f t="shared" si="12"/>
        <v>3</v>
      </c>
      <c r="V17" s="104" t="str">
        <f t="shared" si="12"/>
        <v>3</v>
      </c>
      <c r="X17" s="135"/>
      <c r="Y17" s="142"/>
      <c r="Z17" s="142"/>
      <c r="AA17" s="142"/>
      <c r="AB17" s="142"/>
      <c r="AC17" s="142"/>
      <c r="AD17" s="142"/>
    </row>
    <row r="18" spans="1:30" ht="14.25" customHeight="1" x14ac:dyDescent="0.25">
      <c r="A18" s="172"/>
      <c r="B18" s="191" t="s">
        <v>16</v>
      </c>
      <c r="C18" s="192"/>
      <c r="D18" s="24"/>
      <c r="E18" s="103"/>
      <c r="F18" s="55">
        <v>2</v>
      </c>
      <c r="G18" s="56"/>
      <c r="H18" s="56"/>
      <c r="I18" s="56"/>
      <c r="J18" s="56">
        <v>5</v>
      </c>
      <c r="K18" s="105">
        <v>3</v>
      </c>
      <c r="L18" s="83"/>
      <c r="M18" s="120">
        <v>3</v>
      </c>
      <c r="N18" s="56">
        <v>3</v>
      </c>
      <c r="O18" s="56"/>
      <c r="P18" s="56">
        <v>0</v>
      </c>
      <c r="Q18" s="56">
        <v>3</v>
      </c>
      <c r="R18" s="56"/>
      <c r="S18" s="56">
        <v>2</v>
      </c>
      <c r="T18" s="56">
        <v>3</v>
      </c>
      <c r="U18" s="56">
        <v>2</v>
      </c>
      <c r="V18" s="105"/>
      <c r="X18" s="135"/>
      <c r="Y18" s="142"/>
      <c r="Z18" s="142"/>
      <c r="AA18" s="142"/>
      <c r="AB18" s="142"/>
      <c r="AC18" s="142"/>
      <c r="AD18" s="142"/>
    </row>
    <row r="19" spans="1:30" ht="14.25" customHeight="1" x14ac:dyDescent="0.25">
      <c r="A19" s="90"/>
      <c r="B19" s="181" t="s">
        <v>17</v>
      </c>
      <c r="C19" s="182"/>
      <c r="D19" s="24"/>
      <c r="E19" s="106">
        <f t="shared" ref="E19:J19" si="13">IF(E$8&lt;$C$1,"X",E17-E18)</f>
        <v>5</v>
      </c>
      <c r="F19" s="60">
        <f t="shared" si="13"/>
        <v>3</v>
      </c>
      <c r="G19" s="60">
        <f t="shared" si="13"/>
        <v>5</v>
      </c>
      <c r="H19" s="60" t="str">
        <f t="shared" si="13"/>
        <v>X</v>
      </c>
      <c r="I19" s="60" t="str">
        <f t="shared" si="13"/>
        <v>X</v>
      </c>
      <c r="J19" s="60">
        <f t="shared" si="13"/>
        <v>-2</v>
      </c>
      <c r="K19" s="107">
        <f>IF(K$16="Dispensé","X",K17-K18)</f>
        <v>0</v>
      </c>
      <c r="L19" s="83"/>
      <c r="M19" s="97">
        <f t="shared" ref="M19:V19" si="14">IF(M$16="Dispensé","X",M17-M18)</f>
        <v>0</v>
      </c>
      <c r="N19" s="54">
        <f t="shared" si="14"/>
        <v>0</v>
      </c>
      <c r="O19" s="54" t="str">
        <f t="shared" si="14"/>
        <v>X</v>
      </c>
      <c r="P19" s="54">
        <f t="shared" si="14"/>
        <v>5</v>
      </c>
      <c r="Q19" s="54">
        <f t="shared" si="14"/>
        <v>0</v>
      </c>
      <c r="R19" s="54" t="str">
        <f t="shared" si="14"/>
        <v>X</v>
      </c>
      <c r="S19" s="54">
        <f t="shared" si="14"/>
        <v>1</v>
      </c>
      <c r="T19" s="54">
        <f t="shared" si="14"/>
        <v>0</v>
      </c>
      <c r="U19" s="54">
        <f t="shared" si="14"/>
        <v>1</v>
      </c>
      <c r="V19" s="98">
        <f t="shared" si="14"/>
        <v>3</v>
      </c>
      <c r="W19" s="9"/>
      <c r="X19" s="135"/>
      <c r="Y19" s="142"/>
      <c r="Z19" s="142"/>
      <c r="AA19" s="142"/>
      <c r="AB19" s="142"/>
      <c r="AC19" s="142"/>
      <c r="AD19" s="142"/>
    </row>
    <row r="20" spans="1:30" s="20" customFormat="1" ht="14.25" customHeight="1" x14ac:dyDescent="0.25">
      <c r="A20" s="143" t="s">
        <v>20</v>
      </c>
      <c r="B20" s="193" t="s">
        <v>21</v>
      </c>
      <c r="C20" s="194"/>
      <c r="D20" s="23">
        <f t="shared" ref="D20:K20" si="15">IF(ISBLANK(D$9),IF(D$16&lt;&gt;"Dispensé",D$16+1825,$B$1+1825),D$24+1825)</f>
        <v>1825</v>
      </c>
      <c r="E20" s="108">
        <f t="shared" si="15"/>
        <v>44163</v>
      </c>
      <c r="F20" s="63">
        <f t="shared" si="15"/>
        <v>44041</v>
      </c>
      <c r="G20" s="63">
        <f t="shared" si="15"/>
        <v>44498</v>
      </c>
      <c r="H20" s="63">
        <f t="shared" si="15"/>
        <v>41455</v>
      </c>
      <c r="I20" s="63">
        <f t="shared" si="15"/>
        <v>41455</v>
      </c>
      <c r="J20" s="63">
        <f t="shared" si="15"/>
        <v>42764</v>
      </c>
      <c r="K20" s="109">
        <f t="shared" si="15"/>
        <v>42360</v>
      </c>
      <c r="L20" s="83"/>
      <c r="M20" s="108">
        <f t="shared" ref="M20:V20" si="16">IF(ISBLANK(M$9),IF(M$16&lt;&gt;"Dispensé",M$16+1825,$B$1+1825),M$24+1825)</f>
        <v>43860</v>
      </c>
      <c r="N20" s="63">
        <f t="shared" si="16"/>
        <v>43888</v>
      </c>
      <c r="O20" s="63">
        <f t="shared" si="16"/>
        <v>41455</v>
      </c>
      <c r="P20" s="63">
        <f t="shared" si="16"/>
        <v>43161</v>
      </c>
      <c r="Q20" s="63">
        <f t="shared" si="16"/>
        <v>42368</v>
      </c>
      <c r="R20" s="63">
        <f t="shared" si="16"/>
        <v>41455</v>
      </c>
      <c r="S20" s="63">
        <f t="shared" si="16"/>
        <v>43098</v>
      </c>
      <c r="T20" s="63">
        <f t="shared" si="16"/>
        <v>43098</v>
      </c>
      <c r="U20" s="63">
        <f t="shared" si="16"/>
        <v>43098</v>
      </c>
      <c r="V20" s="109">
        <f t="shared" si="16"/>
        <v>44559</v>
      </c>
      <c r="W20" s="19"/>
      <c r="X20" s="135"/>
      <c r="Y20" s="142"/>
      <c r="Z20" s="142"/>
      <c r="AA20" s="142"/>
      <c r="AB20" s="142"/>
      <c r="AC20" s="142"/>
      <c r="AD20" s="142"/>
    </row>
    <row r="21" spans="1:30" ht="14.25" customHeight="1" x14ac:dyDescent="0.25">
      <c r="A21" s="143"/>
      <c r="B21" s="179" t="s">
        <v>22</v>
      </c>
      <c r="C21" s="180"/>
      <c r="D21" s="24"/>
      <c r="E21" s="110" t="str">
        <f t="shared" ref="E21:K21" si="17">IF(E8="","","2")</f>
        <v>2</v>
      </c>
      <c r="F21" s="61" t="str">
        <f t="shared" si="17"/>
        <v>2</v>
      </c>
      <c r="G21" s="61" t="str">
        <f t="shared" si="17"/>
        <v>2</v>
      </c>
      <c r="H21" s="61" t="str">
        <f t="shared" si="17"/>
        <v>2</v>
      </c>
      <c r="I21" s="61" t="str">
        <f t="shared" si="17"/>
        <v>2</v>
      </c>
      <c r="J21" s="61" t="str">
        <f t="shared" si="17"/>
        <v>2</v>
      </c>
      <c r="K21" s="111" t="str">
        <f t="shared" si="17"/>
        <v>2</v>
      </c>
      <c r="L21" s="83"/>
      <c r="M21" s="110" t="str">
        <f t="shared" ref="M21:V21" si="18">IF(M8="","","2")</f>
        <v>2</v>
      </c>
      <c r="N21" s="61" t="str">
        <f t="shared" si="18"/>
        <v>2</v>
      </c>
      <c r="O21" s="61" t="str">
        <f t="shared" si="18"/>
        <v>2</v>
      </c>
      <c r="P21" s="61" t="str">
        <f t="shared" si="18"/>
        <v>2</v>
      </c>
      <c r="Q21" s="61" t="str">
        <f t="shared" si="18"/>
        <v>2</v>
      </c>
      <c r="R21" s="61" t="str">
        <f t="shared" si="18"/>
        <v>2</v>
      </c>
      <c r="S21" s="61" t="str">
        <f t="shared" si="18"/>
        <v>2</v>
      </c>
      <c r="T21" s="61" t="str">
        <f t="shared" si="18"/>
        <v>2</v>
      </c>
      <c r="U21" s="61" t="str">
        <f t="shared" si="18"/>
        <v>2</v>
      </c>
      <c r="V21" s="111" t="str">
        <f t="shared" si="18"/>
        <v>2</v>
      </c>
      <c r="X21" s="135"/>
      <c r="Y21" s="142"/>
      <c r="Z21" s="142"/>
      <c r="AA21" s="142"/>
      <c r="AB21" s="142"/>
      <c r="AC21" s="142"/>
      <c r="AD21" s="142"/>
    </row>
    <row r="22" spans="1:30" ht="14.25" customHeight="1" x14ac:dyDescent="0.25">
      <c r="A22" s="143"/>
      <c r="B22" s="179" t="s">
        <v>16</v>
      </c>
      <c r="C22" s="180"/>
      <c r="D22" s="24"/>
      <c r="E22" s="110"/>
      <c r="F22" s="61">
        <v>0</v>
      </c>
      <c r="G22" s="62">
        <v>0</v>
      </c>
      <c r="H22" s="62">
        <v>0</v>
      </c>
      <c r="I22" s="62">
        <v>3</v>
      </c>
      <c r="J22" s="62"/>
      <c r="K22" s="112">
        <v>11</v>
      </c>
      <c r="L22" s="83"/>
      <c r="M22" s="121">
        <v>0</v>
      </c>
      <c r="N22" s="62">
        <v>0</v>
      </c>
      <c r="O22" s="62">
        <v>4</v>
      </c>
      <c r="P22" s="62">
        <v>10</v>
      </c>
      <c r="Q22" s="62"/>
      <c r="R22" s="62">
        <v>2</v>
      </c>
      <c r="S22" s="62">
        <v>22</v>
      </c>
      <c r="T22" s="62">
        <v>3</v>
      </c>
      <c r="U22" s="62">
        <v>28</v>
      </c>
      <c r="V22" s="112">
        <v>34</v>
      </c>
      <c r="X22" s="135"/>
      <c r="Y22" s="135"/>
      <c r="Z22" s="135"/>
      <c r="AA22" s="135"/>
      <c r="AB22" s="135"/>
    </row>
    <row r="23" spans="1:30" ht="14.25" customHeight="1" x14ac:dyDescent="0.25">
      <c r="A23" s="90"/>
      <c r="B23" s="181" t="s">
        <v>17</v>
      </c>
      <c r="C23" s="182"/>
      <c r="D23" s="24"/>
      <c r="E23" s="106">
        <f>E$21-E$22</f>
        <v>2</v>
      </c>
      <c r="F23" s="60">
        <f t="shared" ref="F23:V23" si="19">F$21-F$22</f>
        <v>2</v>
      </c>
      <c r="G23" s="60">
        <f t="shared" si="19"/>
        <v>2</v>
      </c>
      <c r="H23" s="60">
        <f t="shared" si="19"/>
        <v>2</v>
      </c>
      <c r="I23" s="60">
        <f t="shared" si="19"/>
        <v>-1</v>
      </c>
      <c r="J23" s="60">
        <f t="shared" si="19"/>
        <v>2</v>
      </c>
      <c r="K23" s="107">
        <f t="shared" si="19"/>
        <v>-9</v>
      </c>
      <c r="L23" s="83"/>
      <c r="M23" s="97">
        <f t="shared" si="19"/>
        <v>2</v>
      </c>
      <c r="N23" s="54">
        <f t="shared" si="19"/>
        <v>2</v>
      </c>
      <c r="O23" s="54">
        <f t="shared" si="19"/>
        <v>-2</v>
      </c>
      <c r="P23" s="54">
        <f t="shared" si="19"/>
        <v>-8</v>
      </c>
      <c r="Q23" s="54">
        <f t="shared" si="19"/>
        <v>2</v>
      </c>
      <c r="R23" s="54">
        <f t="shared" si="19"/>
        <v>0</v>
      </c>
      <c r="S23" s="54">
        <f t="shared" si="19"/>
        <v>-20</v>
      </c>
      <c r="T23" s="54">
        <f t="shared" si="19"/>
        <v>-1</v>
      </c>
      <c r="U23" s="54">
        <f t="shared" si="19"/>
        <v>-26</v>
      </c>
      <c r="V23" s="98">
        <f t="shared" si="19"/>
        <v>-32</v>
      </c>
      <c r="X23" s="135"/>
      <c r="Y23" s="135"/>
      <c r="Z23" s="135"/>
      <c r="AA23" s="135"/>
      <c r="AB23" s="135"/>
    </row>
    <row r="24" spans="1:30" s="20" customFormat="1" ht="14.25" customHeight="1" x14ac:dyDescent="0.25">
      <c r="A24" s="144" t="s">
        <v>23</v>
      </c>
      <c r="B24" s="169" t="s">
        <v>24</v>
      </c>
      <c r="C24" s="170"/>
      <c r="D24" s="13"/>
      <c r="E24" s="113" t="str">
        <f>IF(ISBLANK(E$9),"",DATE(YEAR(E$9),MONTH(E$9)+6,DAY(E$9)-1))</f>
        <v/>
      </c>
      <c r="F24" s="66" t="str">
        <f t="shared" ref="F24:V24" si="20">IF(ISBLANK(F$9),"",DATE(YEAR(F$9),MONTH(F$9)+6,DAY(F$9)-1))</f>
        <v/>
      </c>
      <c r="G24" s="66" t="str">
        <f t="shared" si="20"/>
        <v/>
      </c>
      <c r="H24" s="66" t="str">
        <f t="shared" si="20"/>
        <v/>
      </c>
      <c r="I24" s="66" t="str">
        <f t="shared" si="20"/>
        <v/>
      </c>
      <c r="J24" s="66" t="str">
        <f t="shared" si="20"/>
        <v/>
      </c>
      <c r="K24" s="114" t="str">
        <f t="shared" si="20"/>
        <v/>
      </c>
      <c r="L24" s="83"/>
      <c r="M24" s="122"/>
      <c r="N24" s="67" t="str">
        <f t="shared" si="20"/>
        <v/>
      </c>
      <c r="O24" s="67" t="str">
        <f t="shared" si="20"/>
        <v/>
      </c>
      <c r="P24" s="67" t="str">
        <f t="shared" si="20"/>
        <v/>
      </c>
      <c r="Q24" s="67" t="str">
        <f t="shared" si="20"/>
        <v/>
      </c>
      <c r="R24" s="67"/>
      <c r="S24" s="67"/>
      <c r="T24" s="67"/>
      <c r="U24" s="67"/>
      <c r="V24" s="123" t="str">
        <f t="shared" si="20"/>
        <v/>
      </c>
      <c r="X24" s="135"/>
      <c r="Y24" s="135"/>
      <c r="Z24" s="135"/>
      <c r="AA24" s="135"/>
      <c r="AB24" s="135"/>
    </row>
    <row r="25" spans="1:30" ht="14.25" customHeight="1" x14ac:dyDescent="0.25">
      <c r="A25" s="144"/>
      <c r="B25" s="195" t="s">
        <v>25</v>
      </c>
      <c r="C25" s="196"/>
      <c r="D25" s="21"/>
      <c r="E25" s="115">
        <v>3</v>
      </c>
      <c r="F25" s="64">
        <v>3</v>
      </c>
      <c r="G25" s="65">
        <v>3</v>
      </c>
      <c r="H25" s="65">
        <v>3</v>
      </c>
      <c r="I25" s="65"/>
      <c r="J25" s="65"/>
      <c r="K25" s="116">
        <v>4</v>
      </c>
      <c r="L25" s="83"/>
      <c r="M25" s="124"/>
      <c r="N25" s="65"/>
      <c r="O25" s="65"/>
      <c r="P25" s="65"/>
      <c r="Q25" s="65"/>
      <c r="R25" s="65"/>
      <c r="S25" s="65"/>
      <c r="T25" s="65"/>
      <c r="U25" s="65"/>
      <c r="V25" s="116"/>
      <c r="X25" s="135"/>
      <c r="Y25" s="171" t="s">
        <v>36</v>
      </c>
      <c r="Z25" s="171"/>
      <c r="AA25" s="171"/>
      <c r="AB25" s="171"/>
    </row>
    <row r="26" spans="1:30" ht="14.25" customHeight="1" x14ac:dyDescent="0.25">
      <c r="A26" s="144"/>
      <c r="B26" s="195" t="s">
        <v>16</v>
      </c>
      <c r="C26" s="196"/>
      <c r="D26" s="21"/>
      <c r="E26" s="115"/>
      <c r="F26" s="64"/>
      <c r="G26" s="65"/>
      <c r="H26" s="65">
        <v>2</v>
      </c>
      <c r="I26" s="65"/>
      <c r="J26" s="65"/>
      <c r="K26" s="116">
        <v>4</v>
      </c>
      <c r="L26" s="83"/>
      <c r="M26" s="124"/>
      <c r="N26" s="65"/>
      <c r="O26" s="65"/>
      <c r="P26" s="65"/>
      <c r="Q26" s="65"/>
      <c r="R26" s="65"/>
      <c r="S26" s="65"/>
      <c r="T26" s="65"/>
      <c r="U26" s="65"/>
      <c r="V26" s="116"/>
      <c r="X26" s="135"/>
      <c r="Y26" s="171"/>
      <c r="Z26" s="171"/>
      <c r="AA26" s="171"/>
      <c r="AB26" s="171"/>
    </row>
    <row r="27" spans="1:30" ht="11.15" customHeight="1" x14ac:dyDescent="0.25">
      <c r="A27" s="90"/>
      <c r="B27" s="200" t="s">
        <v>17</v>
      </c>
      <c r="C27" s="201"/>
      <c r="D27" s="21"/>
      <c r="E27" s="106">
        <f>E$25-E$26</f>
        <v>3</v>
      </c>
      <c r="F27" s="60">
        <f t="shared" ref="F27:K27" si="21">F$25-F26</f>
        <v>3</v>
      </c>
      <c r="G27" s="60">
        <f t="shared" si="21"/>
        <v>3</v>
      </c>
      <c r="H27" s="60">
        <f t="shared" si="21"/>
        <v>1</v>
      </c>
      <c r="I27" s="60">
        <f t="shared" si="21"/>
        <v>0</v>
      </c>
      <c r="J27" s="60">
        <f t="shared" si="21"/>
        <v>0</v>
      </c>
      <c r="K27" s="107">
        <f t="shared" si="21"/>
        <v>0</v>
      </c>
      <c r="L27" s="83"/>
      <c r="M27" s="106">
        <f t="shared" ref="M27:V27" si="22">M$25-M26</f>
        <v>0</v>
      </c>
      <c r="N27" s="60">
        <f t="shared" si="22"/>
        <v>0</v>
      </c>
      <c r="O27" s="60">
        <f t="shared" si="22"/>
        <v>0</v>
      </c>
      <c r="P27" s="60">
        <f t="shared" si="22"/>
        <v>0</v>
      </c>
      <c r="Q27" s="60">
        <f t="shared" si="22"/>
        <v>0</v>
      </c>
      <c r="R27" s="60"/>
      <c r="S27" s="60"/>
      <c r="T27" s="60"/>
      <c r="U27" s="60"/>
      <c r="V27" s="107">
        <f t="shared" si="22"/>
        <v>0</v>
      </c>
      <c r="X27" s="135"/>
      <c r="Y27" s="171"/>
      <c r="Z27" s="171"/>
      <c r="AA27" s="171"/>
      <c r="AB27" s="171"/>
    </row>
    <row r="28" spans="1:30" ht="21.75" customHeight="1" x14ac:dyDescent="0.25">
      <c r="A28" s="143" t="s">
        <v>20</v>
      </c>
      <c r="B28" s="193" t="s">
        <v>21</v>
      </c>
      <c r="C28" s="194"/>
      <c r="D28" s="21"/>
      <c r="E28" s="108">
        <f t="shared" ref="E28:K28" si="23">IF(E8="","",E20+1825)</f>
        <v>45988</v>
      </c>
      <c r="F28" s="63">
        <f t="shared" si="23"/>
        <v>45866</v>
      </c>
      <c r="G28" s="63">
        <f t="shared" si="23"/>
        <v>46323</v>
      </c>
      <c r="H28" s="63">
        <f t="shared" si="23"/>
        <v>43280</v>
      </c>
      <c r="I28" s="63">
        <f t="shared" si="23"/>
        <v>43280</v>
      </c>
      <c r="J28" s="63">
        <f t="shared" si="23"/>
        <v>44589</v>
      </c>
      <c r="K28" s="109">
        <f t="shared" si="23"/>
        <v>44185</v>
      </c>
      <c r="L28" s="83"/>
      <c r="M28" s="108">
        <f t="shared" ref="M28:V28" si="24">IF(M8="","",M20+1825)</f>
        <v>45685</v>
      </c>
      <c r="N28" s="63">
        <f t="shared" si="24"/>
        <v>45713</v>
      </c>
      <c r="O28" s="63">
        <f t="shared" si="24"/>
        <v>43280</v>
      </c>
      <c r="P28" s="63">
        <f t="shared" si="24"/>
        <v>44986</v>
      </c>
      <c r="Q28" s="63">
        <f t="shared" si="24"/>
        <v>44193</v>
      </c>
      <c r="R28" s="63">
        <f t="shared" si="24"/>
        <v>43280</v>
      </c>
      <c r="S28" s="63">
        <f t="shared" si="24"/>
        <v>44923</v>
      </c>
      <c r="T28" s="63">
        <f t="shared" si="24"/>
        <v>44923</v>
      </c>
      <c r="U28" s="63">
        <f t="shared" si="24"/>
        <v>44923</v>
      </c>
      <c r="V28" s="109">
        <f t="shared" si="24"/>
        <v>46384</v>
      </c>
      <c r="X28" s="68"/>
      <c r="Y28" s="171"/>
      <c r="Z28" s="171"/>
      <c r="AA28" s="171"/>
      <c r="AB28" s="171"/>
    </row>
    <row r="29" spans="1:30" ht="21.75" customHeight="1" x14ac:dyDescent="0.25">
      <c r="A29" s="143"/>
      <c r="B29" s="179" t="s">
        <v>22</v>
      </c>
      <c r="C29" s="180"/>
      <c r="D29" s="21"/>
      <c r="E29" s="110">
        <v>2</v>
      </c>
      <c r="F29" s="61">
        <v>2</v>
      </c>
      <c r="G29" s="61">
        <v>2</v>
      </c>
      <c r="H29" s="61">
        <v>2</v>
      </c>
      <c r="I29" s="61">
        <v>2</v>
      </c>
      <c r="J29" s="61">
        <v>2</v>
      </c>
      <c r="K29" s="111">
        <v>2</v>
      </c>
      <c r="L29" s="83"/>
      <c r="M29" s="110">
        <v>2</v>
      </c>
      <c r="N29" s="61">
        <v>2</v>
      </c>
      <c r="O29" s="61">
        <v>2</v>
      </c>
      <c r="P29" s="61">
        <v>2</v>
      </c>
      <c r="Q29" s="61">
        <v>2</v>
      </c>
      <c r="R29" s="61">
        <v>2</v>
      </c>
      <c r="S29" s="61">
        <v>2</v>
      </c>
      <c r="T29" s="61">
        <v>2</v>
      </c>
      <c r="U29" s="61">
        <v>2</v>
      </c>
      <c r="V29" s="111">
        <v>2</v>
      </c>
      <c r="X29" s="68"/>
      <c r="Y29" s="68"/>
      <c r="Z29" s="68"/>
      <c r="AA29" s="68"/>
      <c r="AB29" s="68"/>
    </row>
    <row r="30" spans="1:30" ht="21.75" customHeight="1" x14ac:dyDescent="0.25">
      <c r="A30" s="143"/>
      <c r="B30" s="179" t="s">
        <v>16</v>
      </c>
      <c r="C30" s="180"/>
      <c r="D30" s="21"/>
      <c r="E30" s="110"/>
      <c r="F30" s="61"/>
      <c r="G30" s="62"/>
      <c r="H30" s="61"/>
      <c r="I30" s="61"/>
      <c r="J30" s="62"/>
      <c r="K30" s="111"/>
      <c r="L30" s="83"/>
      <c r="M30" s="110"/>
      <c r="N30" s="61"/>
      <c r="O30" s="62"/>
      <c r="P30" s="61"/>
      <c r="Q30" s="61"/>
      <c r="R30" s="62"/>
      <c r="S30" s="61"/>
      <c r="T30" s="61"/>
      <c r="U30" s="61"/>
      <c r="V30" s="112"/>
    </row>
    <row r="31" spans="1:30" ht="21.75" customHeight="1" thickBot="1" x14ac:dyDescent="0.3">
      <c r="A31" s="91"/>
      <c r="B31" s="198" t="s">
        <v>17</v>
      </c>
      <c r="C31" s="199"/>
      <c r="D31" s="21"/>
      <c r="E31" s="117">
        <f>E$29-E$30</f>
        <v>2</v>
      </c>
      <c r="F31" s="118">
        <f t="shared" ref="F31:K31" si="25">F$29-F$30</f>
        <v>2</v>
      </c>
      <c r="G31" s="118">
        <f t="shared" si="25"/>
        <v>2</v>
      </c>
      <c r="H31" s="118">
        <f t="shared" si="25"/>
        <v>2</v>
      </c>
      <c r="I31" s="118">
        <f t="shared" si="25"/>
        <v>2</v>
      </c>
      <c r="J31" s="118">
        <f t="shared" si="25"/>
        <v>2</v>
      </c>
      <c r="K31" s="119">
        <f t="shared" si="25"/>
        <v>2</v>
      </c>
      <c r="L31" s="84"/>
      <c r="M31" s="117">
        <f>M$29-M$30</f>
        <v>2</v>
      </c>
      <c r="N31" s="118">
        <f t="shared" ref="N31:V31" si="26">N$29-N$30</f>
        <v>2</v>
      </c>
      <c r="O31" s="118">
        <f t="shared" si="26"/>
        <v>2</v>
      </c>
      <c r="P31" s="118">
        <f t="shared" si="26"/>
        <v>2</v>
      </c>
      <c r="Q31" s="118">
        <f t="shared" si="26"/>
        <v>2</v>
      </c>
      <c r="R31" s="118">
        <f t="shared" si="26"/>
        <v>2</v>
      </c>
      <c r="S31" s="118">
        <f t="shared" si="26"/>
        <v>2</v>
      </c>
      <c r="T31" s="118">
        <f>T$29-T$30</f>
        <v>2</v>
      </c>
      <c r="U31" s="118">
        <f t="shared" si="26"/>
        <v>2</v>
      </c>
      <c r="V31" s="119">
        <f t="shared" si="26"/>
        <v>2</v>
      </c>
    </row>
    <row r="32" spans="1:30" ht="15.75" customHeight="1" x14ac:dyDescent="0.3">
      <c r="B32" s="197"/>
      <c r="C32" s="197"/>
      <c r="D32" s="25"/>
      <c r="E32" s="166"/>
      <c r="F32" s="166"/>
      <c r="G32" s="166"/>
      <c r="H32" s="166"/>
      <c r="I32" s="166"/>
      <c r="J32" s="166"/>
      <c r="K32" s="166"/>
      <c r="L32" s="48"/>
      <c r="M32" s="166"/>
      <c r="N32" s="166"/>
      <c r="O32" s="166"/>
      <c r="P32" s="166"/>
      <c r="Q32" s="166"/>
      <c r="R32" s="166"/>
      <c r="S32" s="166"/>
      <c r="T32" s="166"/>
      <c r="U32" s="166"/>
      <c r="V32" s="166"/>
    </row>
    <row r="33" spans="4:22" s="9" customFormat="1" x14ac:dyDescent="0.25">
      <c r="D33" s="4"/>
      <c r="E33" s="47"/>
      <c r="F33" s="47"/>
      <c r="G33" s="88"/>
      <c r="H33" s="88"/>
      <c r="I33" s="88"/>
      <c r="J33" s="88"/>
      <c r="K33" s="88"/>
      <c r="L33" s="49"/>
      <c r="M33" s="88"/>
      <c r="N33" s="88"/>
      <c r="O33" s="88"/>
      <c r="P33" s="88"/>
      <c r="Q33" s="88"/>
      <c r="R33" s="88"/>
      <c r="S33" s="88"/>
      <c r="T33" s="88"/>
      <c r="U33" s="88"/>
      <c r="V33" s="88"/>
    </row>
  </sheetData>
  <sheetProtection insertColumns="0" insertRows="0"/>
  <mergeCells count="46">
    <mergeCell ref="B18:C18"/>
    <mergeCell ref="B19:C19"/>
    <mergeCell ref="B20:C20"/>
    <mergeCell ref="B21:C21"/>
    <mergeCell ref="M32:V32"/>
    <mergeCell ref="E32:K32"/>
    <mergeCell ref="B25:C25"/>
    <mergeCell ref="B32:C32"/>
    <mergeCell ref="B28:C28"/>
    <mergeCell ref="B29:C29"/>
    <mergeCell ref="B30:C30"/>
    <mergeCell ref="B31:C31"/>
    <mergeCell ref="B27:C27"/>
    <mergeCell ref="B26:C26"/>
    <mergeCell ref="A28:A30"/>
    <mergeCell ref="X13:AA14"/>
    <mergeCell ref="Y16:AD21"/>
    <mergeCell ref="Y25:AB28"/>
    <mergeCell ref="A15:A18"/>
    <mergeCell ref="B15:C15"/>
    <mergeCell ref="A10:A13"/>
    <mergeCell ref="B10:C10"/>
    <mergeCell ref="B22:C22"/>
    <mergeCell ref="B23:C23"/>
    <mergeCell ref="B12:C12"/>
    <mergeCell ref="B11:C11"/>
    <mergeCell ref="B13:C13"/>
    <mergeCell ref="B14:C14"/>
    <mergeCell ref="B16:C16"/>
    <mergeCell ref="B17:C17"/>
    <mergeCell ref="X1:AD5"/>
    <mergeCell ref="X8:AD9"/>
    <mergeCell ref="Y11:AB12"/>
    <mergeCell ref="A20:A22"/>
    <mergeCell ref="A24:A26"/>
    <mergeCell ref="A5:C5"/>
    <mergeCell ref="A6:C6"/>
    <mergeCell ref="A9:C9"/>
    <mergeCell ref="A8:C8"/>
    <mergeCell ref="A7:C7"/>
    <mergeCell ref="E1:V1"/>
    <mergeCell ref="E2:K2"/>
    <mergeCell ref="M2:V2"/>
    <mergeCell ref="D4:V4"/>
    <mergeCell ref="L2:L3"/>
    <mergeCell ref="B24:C24"/>
  </mergeCells>
  <printOptions horizontalCentered="1" verticalCentered="1"/>
  <pageMargins left="0.23622047244094491" right="0.23622047244094491" top="0.74803149606299213" bottom="0.74803149606299213" header="0.31496062992125984" footer="0.31496062992125984"/>
  <pageSetup paperSize="8" scale="5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C1:S17"/>
  <sheetViews>
    <sheetView showGridLines="0" tabSelected="1" topLeftCell="A7" zoomScale="80" zoomScaleNormal="80" workbookViewId="0">
      <selection activeCell="E10" sqref="E10:S10"/>
    </sheetView>
  </sheetViews>
  <sheetFormatPr baseColWidth="10" defaultColWidth="10.81640625" defaultRowHeight="15.5" x14ac:dyDescent="0.35"/>
  <cols>
    <col min="1" max="3" width="10.81640625" style="70"/>
    <col min="4" max="4" width="4.26953125" style="70" customWidth="1"/>
    <col min="5" max="16384" width="10.81640625" style="70"/>
  </cols>
  <sheetData>
    <row r="1" spans="3:19" ht="47.5" customHeight="1" x14ac:dyDescent="0.35">
      <c r="E1" s="202" t="s">
        <v>38</v>
      </c>
      <c r="F1" s="202"/>
      <c r="G1" s="202"/>
      <c r="H1" s="202"/>
      <c r="I1" s="202"/>
      <c r="J1" s="202"/>
      <c r="K1" s="202"/>
      <c r="L1" s="202"/>
    </row>
    <row r="3" spans="3:19" x14ac:dyDescent="0.35">
      <c r="E3" s="203" t="s">
        <v>41</v>
      </c>
      <c r="F3" s="203"/>
      <c r="G3" s="203"/>
      <c r="H3" s="203"/>
      <c r="I3" s="203"/>
      <c r="J3" s="203"/>
      <c r="K3" s="203"/>
      <c r="L3" s="203"/>
      <c r="M3" s="203"/>
      <c r="N3" s="203"/>
      <c r="O3" s="203"/>
    </row>
    <row r="4" spans="3:19" ht="42.65" customHeight="1" x14ac:dyDescent="0.35">
      <c r="E4" s="203"/>
      <c r="F4" s="203"/>
      <c r="G4" s="203"/>
      <c r="H4" s="203"/>
      <c r="I4" s="203"/>
      <c r="J4" s="203"/>
      <c r="K4" s="203"/>
      <c r="L4" s="203"/>
      <c r="M4" s="203"/>
      <c r="N4" s="203"/>
      <c r="O4" s="203"/>
    </row>
    <row r="5" spans="3:19" x14ac:dyDescent="0.35">
      <c r="E5" s="71"/>
      <c r="F5" s="71"/>
      <c r="G5" s="71"/>
      <c r="H5" s="71"/>
      <c r="I5" s="71"/>
      <c r="J5" s="71"/>
      <c r="K5" s="71"/>
      <c r="L5" s="71"/>
      <c r="M5" s="71"/>
      <c r="N5" s="71"/>
      <c r="O5" s="71"/>
      <c r="P5" s="71"/>
    </row>
    <row r="6" spans="3:19" ht="43.5" customHeight="1" x14ac:dyDescent="0.35">
      <c r="E6" s="203" t="s">
        <v>42</v>
      </c>
      <c r="F6" s="203"/>
      <c r="G6" s="203"/>
      <c r="H6" s="203"/>
      <c r="I6" s="203"/>
      <c r="J6" s="203"/>
      <c r="K6" s="203"/>
      <c r="L6" s="203"/>
      <c r="M6" s="203"/>
      <c r="N6" s="203"/>
      <c r="O6" s="203"/>
    </row>
    <row r="7" spans="3:19" x14ac:dyDescent="0.35">
      <c r="E7" s="72"/>
    </row>
    <row r="8" spans="3:19" x14ac:dyDescent="0.35">
      <c r="E8" s="204" t="s">
        <v>37</v>
      </c>
      <c r="F8" s="204"/>
      <c r="G8" s="204"/>
      <c r="H8" s="204"/>
      <c r="I8" s="204"/>
      <c r="J8" s="204"/>
      <c r="K8" s="204"/>
      <c r="L8" s="204"/>
      <c r="M8" s="204"/>
      <c r="N8" s="204"/>
      <c r="O8" s="204"/>
      <c r="P8" s="204"/>
      <c r="Q8" s="204"/>
      <c r="R8" s="204"/>
    </row>
    <row r="9" spans="3:19" x14ac:dyDescent="0.35">
      <c r="E9" s="73"/>
    </row>
    <row r="10" spans="3:19" ht="59.5" customHeight="1" x14ac:dyDescent="0.35">
      <c r="E10" s="203" t="s">
        <v>46</v>
      </c>
      <c r="F10" s="204"/>
      <c r="G10" s="204"/>
      <c r="H10" s="204"/>
      <c r="I10" s="204"/>
      <c r="J10" s="204"/>
      <c r="K10" s="204"/>
      <c r="L10" s="204"/>
      <c r="M10" s="204"/>
      <c r="N10" s="204"/>
      <c r="O10" s="204"/>
      <c r="P10" s="204"/>
      <c r="Q10" s="204"/>
      <c r="R10" s="204"/>
      <c r="S10" s="204"/>
    </row>
    <row r="11" spans="3:19" ht="25.5" customHeight="1" x14ac:dyDescent="0.35">
      <c r="C11" s="78"/>
      <c r="D11" s="78"/>
      <c r="E11" s="78"/>
      <c r="F11" s="78"/>
      <c r="G11" s="78"/>
      <c r="H11" s="78"/>
      <c r="I11" s="78"/>
      <c r="J11" s="74"/>
      <c r="K11" s="74"/>
      <c r="L11" s="74"/>
      <c r="M11" s="74"/>
      <c r="N11" s="74"/>
      <c r="O11" s="74"/>
      <c r="P11" s="74"/>
      <c r="Q11" s="74"/>
      <c r="R11" s="74"/>
      <c r="S11" s="74"/>
    </row>
    <row r="12" spans="3:19" ht="59.5" customHeight="1" x14ac:dyDescent="0.35">
      <c r="E12" s="203" t="s">
        <v>39</v>
      </c>
      <c r="F12" s="203"/>
      <c r="G12" s="203"/>
      <c r="H12" s="203"/>
      <c r="I12" s="203"/>
      <c r="J12" s="203"/>
      <c r="K12" s="203"/>
      <c r="L12" s="203"/>
      <c r="M12" s="203"/>
      <c r="N12" s="203"/>
      <c r="O12" s="203"/>
      <c r="P12" s="203"/>
      <c r="Q12" s="203"/>
      <c r="R12" s="203"/>
      <c r="S12" s="74"/>
    </row>
    <row r="13" spans="3:19" ht="43.5" customHeight="1" x14ac:dyDescent="0.35">
      <c r="E13" s="75"/>
      <c r="F13" s="75"/>
      <c r="G13" s="75"/>
      <c r="H13" s="75"/>
      <c r="I13" s="75"/>
      <c r="J13" s="75"/>
      <c r="K13" s="75"/>
      <c r="L13" s="75"/>
      <c r="M13" s="75"/>
      <c r="N13" s="75"/>
      <c r="O13" s="75"/>
      <c r="P13" s="75"/>
      <c r="Q13" s="75"/>
      <c r="R13" s="75"/>
      <c r="S13" s="74"/>
    </row>
    <row r="14" spans="3:19" ht="60" customHeight="1" x14ac:dyDescent="0.35">
      <c r="E14" s="203" t="s">
        <v>40</v>
      </c>
      <c r="F14" s="203"/>
      <c r="G14" s="203"/>
      <c r="H14" s="203"/>
      <c r="I14" s="203"/>
      <c r="J14" s="203"/>
      <c r="K14" s="203"/>
      <c r="L14" s="203"/>
      <c r="M14" s="203"/>
      <c r="N14" s="203"/>
      <c r="O14" s="203"/>
      <c r="P14" s="203"/>
      <c r="Q14" s="203"/>
      <c r="R14" s="203"/>
      <c r="S14" s="203"/>
    </row>
    <row r="15" spans="3:19" ht="60" customHeight="1" x14ac:dyDescent="0.35">
      <c r="E15" s="76"/>
      <c r="F15" s="75"/>
      <c r="G15" s="75"/>
      <c r="H15" s="75"/>
      <c r="I15" s="75"/>
      <c r="J15" s="75"/>
      <c r="K15" s="75"/>
      <c r="L15" s="75"/>
      <c r="M15" s="75"/>
      <c r="N15" s="75"/>
      <c r="O15" s="75"/>
      <c r="P15" s="75"/>
      <c r="Q15" s="75"/>
      <c r="R15" s="75"/>
      <c r="S15" s="75"/>
    </row>
    <row r="16" spans="3:19" x14ac:dyDescent="0.35">
      <c r="E16" s="69"/>
    </row>
    <row r="17" spans="5:15" x14ac:dyDescent="0.35">
      <c r="E17" s="205"/>
      <c r="F17" s="205"/>
      <c r="G17" s="205"/>
      <c r="H17" s="205"/>
      <c r="I17" s="205"/>
      <c r="J17" s="205"/>
      <c r="K17" s="205"/>
      <c r="L17" s="205"/>
      <c r="M17" s="205"/>
      <c r="N17" s="205"/>
      <c r="O17" s="205"/>
    </row>
  </sheetData>
  <mergeCells count="8">
    <mergeCell ref="E1:L1"/>
    <mergeCell ref="E3:O4"/>
    <mergeCell ref="E10:S10"/>
    <mergeCell ref="E17:O17"/>
    <mergeCell ref="E12:R12"/>
    <mergeCell ref="E14:S14"/>
    <mergeCell ref="E6:O6"/>
    <mergeCell ref="E8:R8"/>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compt F°Prof</vt:lpstr>
      <vt:lpstr>Cadre réglementaire CPF</vt:lpstr>
      <vt:lpstr>'compt F°Prof'!Zone_d_impression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Dherment</dc:creator>
  <cp:lastModifiedBy>Sophie Dherment</cp:lastModifiedBy>
  <cp:lastPrinted>2017-12-04T10:41:21Z</cp:lastPrinted>
  <dcterms:created xsi:type="dcterms:W3CDTF">2012-10-05T08:21:47Z</dcterms:created>
  <dcterms:modified xsi:type="dcterms:W3CDTF">2020-07-06T12:27:36Z</dcterms:modified>
</cp:coreProperties>
</file>